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Infreaestructura 02\Desktop\JARDIN PASITOS DE CARACOL\"/>
    </mc:Choice>
  </mc:AlternateContent>
  <bookViews>
    <workbookView xWindow="0" yWindow="0" windowWidth="28800" windowHeight="12435" tabRatio="750"/>
  </bookViews>
  <sheets>
    <sheet name="PPTO PASITOS DE CARACOL" sheetId="12" r:id="rId1"/>
  </sheets>
  <externalReferences>
    <externalReference r:id="rId2"/>
  </externalReferences>
  <definedNames>
    <definedName name="_xlnm.Print_Area" localSheetId="0">'PPTO PASITOS DE CARACOL'!$A$1:$F$147</definedName>
  </definedNames>
  <calcPr calcId="152511"/>
</workbook>
</file>

<file path=xl/calcChain.xml><?xml version="1.0" encoding="utf-8"?>
<calcChain xmlns="http://schemas.openxmlformats.org/spreadsheetml/2006/main">
  <c r="F123" i="12" l="1"/>
  <c r="B123" i="12"/>
  <c r="F51" i="12" l="1"/>
  <c r="F50" i="12"/>
  <c r="F38" i="12" l="1"/>
  <c r="D107" i="12"/>
  <c r="F105" i="12"/>
  <c r="F74" i="12" l="1"/>
  <c r="F122" i="12" l="1"/>
  <c r="F121" i="12"/>
  <c r="F120" i="12"/>
  <c r="F99" i="12"/>
  <c r="D102" i="12" l="1"/>
  <c r="D88" i="12"/>
  <c r="D84" i="12"/>
  <c r="F84" i="12" s="1"/>
  <c r="F89" i="12"/>
  <c r="D86" i="12"/>
  <c r="F66" i="12"/>
  <c r="F65" i="12"/>
  <c r="F92" i="12" l="1"/>
  <c r="F76" i="12"/>
  <c r="F67" i="12" l="1"/>
  <c r="F44" i="12" l="1"/>
  <c r="D59" i="12" l="1"/>
  <c r="F104" i="12" l="1"/>
  <c r="F77" i="12"/>
  <c r="F97" i="12" l="1"/>
  <c r="F117" i="12"/>
  <c r="F116" i="12"/>
  <c r="D69" i="12" l="1"/>
  <c r="F108" i="12"/>
  <c r="F107" i="12"/>
  <c r="F111" i="12" l="1"/>
  <c r="F109" i="12"/>
  <c r="F8" i="12" l="1"/>
  <c r="F9" i="12"/>
  <c r="F10" i="12"/>
  <c r="F98" i="12" l="1"/>
  <c r="F96" i="12"/>
  <c r="F34" i="12" l="1"/>
  <c r="F33" i="12"/>
  <c r="F118" i="12"/>
  <c r="F115" i="12"/>
  <c r="F114" i="12"/>
  <c r="F112" i="12"/>
  <c r="F106" i="12"/>
  <c r="F102" i="12"/>
  <c r="F101" i="12"/>
  <c r="F94" i="12"/>
  <c r="F93" i="12"/>
  <c r="F88" i="12"/>
  <c r="F87" i="12"/>
  <c r="F91" i="12"/>
  <c r="F86" i="12"/>
  <c r="F85" i="12"/>
  <c r="F81" i="12"/>
  <c r="F80" i="12"/>
  <c r="F79" i="12"/>
  <c r="F75" i="12"/>
  <c r="F72" i="12"/>
  <c r="F71" i="12"/>
  <c r="F70" i="12"/>
  <c r="F69" i="12"/>
  <c r="F64" i="12"/>
  <c r="F63" i="12"/>
  <c r="F62" i="12"/>
  <c r="F61" i="12"/>
  <c r="F59" i="12"/>
  <c r="F57" i="12"/>
  <c r="F54" i="12"/>
  <c r="F53" i="12"/>
  <c r="F58" i="12"/>
  <c r="F49" i="12"/>
  <c r="F48" i="12"/>
  <c r="F46" i="12"/>
  <c r="F45" i="12"/>
  <c r="F43" i="12"/>
  <c r="F42" i="12"/>
  <c r="F41" i="12"/>
  <c r="F37" i="12"/>
  <c r="F36" i="12"/>
  <c r="F35" i="12"/>
  <c r="F31" i="12"/>
  <c r="F30" i="12"/>
  <c r="F29" i="12"/>
  <c r="F27" i="12"/>
  <c r="F26" i="12"/>
  <c r="F24" i="12"/>
  <c r="F23" i="12"/>
  <c r="F22" i="12"/>
  <c r="F21" i="12"/>
  <c r="F19" i="12"/>
  <c r="F18" i="12"/>
  <c r="F17" i="12"/>
  <c r="F15" i="12"/>
  <c r="F14" i="12"/>
  <c r="F13" i="12"/>
  <c r="F83" i="12"/>
  <c r="F124" i="12" l="1"/>
  <c r="F125" i="12" s="1"/>
  <c r="F126" i="12" l="1"/>
  <c r="F127" i="12" s="1"/>
  <c r="F128" i="12" s="1"/>
  <c r="F129" i="12" s="1"/>
</calcChain>
</file>

<file path=xl/sharedStrings.xml><?xml version="1.0" encoding="utf-8"?>
<sst xmlns="http://schemas.openxmlformats.org/spreadsheetml/2006/main" count="346" uniqueCount="251">
  <si>
    <t>TOTAL OBRA</t>
  </si>
  <si>
    <t>M2</t>
  </si>
  <si>
    <t>ML</t>
  </si>
  <si>
    <t>PRESUPUESTO DE LA OBRA</t>
  </si>
  <si>
    <t>PROYECTO</t>
  </si>
  <si>
    <t>UBICACIÓN</t>
  </si>
  <si>
    <t>FECHA</t>
  </si>
  <si>
    <t>ITEM</t>
  </si>
  <si>
    <t>PARTIDA</t>
  </si>
  <si>
    <t>COSTO DIRECTO</t>
  </si>
  <si>
    <t>A.-</t>
  </si>
  <si>
    <t>GASTOS GENERALES</t>
  </si>
  <si>
    <t>B.-</t>
  </si>
  <si>
    <t>UTILIDADES</t>
  </si>
  <si>
    <t>NETO</t>
  </si>
  <si>
    <t>IVA</t>
  </si>
  <si>
    <t xml:space="preserve">REPOSICIÓN MALLA MOSQUITERA. </t>
  </si>
  <si>
    <t>GL</t>
  </si>
  <si>
    <t>INTERVENCION PATIO DE SERVICIO</t>
  </si>
  <si>
    <t>INTERVENCION COCINA</t>
  </si>
  <si>
    <t>INSTALACION PORCELANATO ANTIDESLIZANTE</t>
  </si>
  <si>
    <t>REPOSICION CERAMICA DE MUROS</t>
  </si>
  <si>
    <t>INTERVENCION BAÑO MANIPULADOR</t>
  </si>
  <si>
    <t>INSTALACION EXTRACTOR DE AIRE</t>
  </si>
  <si>
    <t>INTERVENCION CAJA DE ESCALA</t>
  </si>
  <si>
    <t xml:space="preserve">REINSTALACION REJA DE PROTECCION </t>
  </si>
  <si>
    <t>PINTURAS BARANDA</t>
  </si>
  <si>
    <t>CLIMATIZADOR 12,000 BTU</t>
  </si>
  <si>
    <t xml:space="preserve">INTERVENCION HABITOS HIGIENICOS 1 </t>
  </si>
  <si>
    <t>INTERVENCION HABITOS HIGIENICOS 2</t>
  </si>
  <si>
    <t>LIMPIEZA Y PROTECCION DE SUPERFICIES PARA PINTURAS</t>
  </si>
  <si>
    <t>PINTURA INTERIOR MUROS</t>
  </si>
  <si>
    <t>PINTURA INTERIOR CIELOS</t>
  </si>
  <si>
    <t>LAVAPLATOS</t>
  </si>
  <si>
    <t>INTERVENCION BAÑO UNIVERSAL</t>
  </si>
  <si>
    <t>REPOSICION WC UNIVERSAL</t>
  </si>
  <si>
    <t>REPOSICION LAVAMANOS UNIVERSAL</t>
  </si>
  <si>
    <t>CIERRE DE VANOS</t>
  </si>
  <si>
    <t>INTERVENCION SALA DE AMAMANTAMIENTO</t>
  </si>
  <si>
    <t>CLIMATIZADOR 9,000 BTU</t>
  </si>
  <si>
    <t>INSTALACION CERAMICOS MURO VANITORIOS</t>
  </si>
  <si>
    <t>CIERRE CON POLICARBONATO</t>
  </si>
  <si>
    <t>INTERVENCION SALA DE MUDAS</t>
  </si>
  <si>
    <t>REPOSICION POSFORMADO MESON SALA DE MUDAS</t>
  </si>
  <si>
    <t>CONSERVACION WC</t>
  </si>
  <si>
    <t>INTERVENCION BAÑO DOCENTES</t>
  </si>
  <si>
    <t>REJA PROTECCION VENTANAS</t>
  </si>
  <si>
    <t>CONSERVACIÓN SALA CUNA Y JARDÍN INFANTIL "PASITOS DE CARACOL"</t>
  </si>
  <si>
    <t>UNIDAD</t>
  </si>
  <si>
    <t>CANTIDAD</t>
  </si>
  <si>
    <t>VENTANAS</t>
  </si>
  <si>
    <t>INTERVENCIONES EN PRIMER NIVEL</t>
  </si>
  <si>
    <t>INTERVENCIONES EN SEGUNDO NIVEL</t>
  </si>
  <si>
    <t>REVESTIMIENTO PAVIMENTO DE PORCELANATO</t>
  </si>
  <si>
    <t>INTERVENCIONES GLOBALES</t>
  </si>
  <si>
    <t>REPOSICION VENTANAS PVC DVH</t>
  </si>
  <si>
    <t>PUERTAS</t>
  </si>
  <si>
    <t>SISTEMA DE CALEFACCIÓN</t>
  </si>
  <si>
    <t>PINTURAS</t>
  </si>
  <si>
    <t>INSTALACION PAVIMENTO DE CAUCHO</t>
  </si>
  <si>
    <t>INSTALACION DE ALDABAS DE PUERTAS</t>
  </si>
  <si>
    <t>REVESTIMIENTO EXTERIOR</t>
  </si>
  <si>
    <t>EQUIPOS DE ILUMINACIÓN</t>
  </si>
  <si>
    <t>UN</t>
  </si>
  <si>
    <t>INSTALACION PUERTAS EXISTENTE</t>
  </si>
  <si>
    <t>LAMINA PROTECCION VENTANAS INTERIOR Y EXTERIOR</t>
  </si>
  <si>
    <t>INTERVENCION CIERRE PERIMETRAL</t>
  </si>
  <si>
    <t>REPOSICIÓN PORTON DE ACCESO PATIO DE SERVICIO</t>
  </si>
  <si>
    <t>REPOSICIÓN PUERTAS DE NICHO</t>
  </si>
  <si>
    <t>1.1</t>
  </si>
  <si>
    <t>1.1.1</t>
  </si>
  <si>
    <t>2.2</t>
  </si>
  <si>
    <t>1.1.2</t>
  </si>
  <si>
    <t>1.1.4</t>
  </si>
  <si>
    <t>2.1</t>
  </si>
  <si>
    <t>2.1.1</t>
  </si>
  <si>
    <t>2.1.2</t>
  </si>
  <si>
    <t>2.1.3</t>
  </si>
  <si>
    <t>2.2.1</t>
  </si>
  <si>
    <t>2.2.2</t>
  </si>
  <si>
    <t>2.3</t>
  </si>
  <si>
    <t>2.3.1</t>
  </si>
  <si>
    <t>2.3.2</t>
  </si>
  <si>
    <t>3.1</t>
  </si>
  <si>
    <t>3.1.1</t>
  </si>
  <si>
    <t>3.1.2</t>
  </si>
  <si>
    <t>3.1.3</t>
  </si>
  <si>
    <t>3.2</t>
  </si>
  <si>
    <t>3.2.1</t>
  </si>
  <si>
    <t>3.2.2</t>
  </si>
  <si>
    <t>3.3</t>
  </si>
  <si>
    <t>3.3.1</t>
  </si>
  <si>
    <t>3.3.2</t>
  </si>
  <si>
    <t>ENTREGA FINAL DE LA OBRA</t>
  </si>
  <si>
    <t>ASEO DE LA OBRA</t>
  </si>
  <si>
    <t>LETRERO DE OBRA</t>
  </si>
  <si>
    <t>OBRAS PROVISIONALES</t>
  </si>
  <si>
    <t>GENERALIDADES</t>
  </si>
  <si>
    <t>2.2.3</t>
  </si>
  <si>
    <t>2.3.3</t>
  </si>
  <si>
    <t>2.3.4</t>
  </si>
  <si>
    <t>2.4</t>
  </si>
  <si>
    <t>2.4.1</t>
  </si>
  <si>
    <t>2.4.2</t>
  </si>
  <si>
    <t>2.5</t>
  </si>
  <si>
    <t>2.5.1</t>
  </si>
  <si>
    <t>2.5.2</t>
  </si>
  <si>
    <t>2.5.3</t>
  </si>
  <si>
    <t>2.6</t>
  </si>
  <si>
    <t>2.6.1</t>
  </si>
  <si>
    <t>2.6.2</t>
  </si>
  <si>
    <t>2.6.3</t>
  </si>
  <si>
    <t>2.6.4</t>
  </si>
  <si>
    <t>2.6.5</t>
  </si>
  <si>
    <t>3.1.4</t>
  </si>
  <si>
    <t>3.1.5</t>
  </si>
  <si>
    <t>4.1</t>
  </si>
  <si>
    <t>4.4.1</t>
  </si>
  <si>
    <t>4.1.1</t>
  </si>
  <si>
    <t>4.1.2</t>
  </si>
  <si>
    <t>4.1.3</t>
  </si>
  <si>
    <t>4.2</t>
  </si>
  <si>
    <t>4.2.1</t>
  </si>
  <si>
    <t>4.2.3</t>
  </si>
  <si>
    <t>4.2.4</t>
  </si>
  <si>
    <t>4.2.6</t>
  </si>
  <si>
    <t>4.3</t>
  </si>
  <si>
    <t>4.3.1</t>
  </si>
  <si>
    <t>4.3.2</t>
  </si>
  <si>
    <t>4.3.3</t>
  </si>
  <si>
    <t>4.3.4</t>
  </si>
  <si>
    <t>4.4</t>
  </si>
  <si>
    <t>4.5</t>
  </si>
  <si>
    <t>4.5.1</t>
  </si>
  <si>
    <t>4.5.2</t>
  </si>
  <si>
    <t>4.5.3</t>
  </si>
  <si>
    <t>4.6</t>
  </si>
  <si>
    <t>4.6.1</t>
  </si>
  <si>
    <t>4.6.2</t>
  </si>
  <si>
    <t>4.6.3</t>
  </si>
  <si>
    <t>4.6.4</t>
  </si>
  <si>
    <t>4.6.5</t>
  </si>
  <si>
    <t>4.6.6</t>
  </si>
  <si>
    <t>4.7</t>
  </si>
  <si>
    <t>4.7.1</t>
  </si>
  <si>
    <t>4.7.2</t>
  </si>
  <si>
    <t>4.8</t>
  </si>
  <si>
    <t>4.8.1</t>
  </si>
  <si>
    <t>4.8.2</t>
  </si>
  <si>
    <t>4.9</t>
  </si>
  <si>
    <t>4.9.1</t>
  </si>
  <si>
    <t>4.9.2</t>
  </si>
  <si>
    <t>4.10</t>
  </si>
  <si>
    <t>4.10.1</t>
  </si>
  <si>
    <t>4.10.2</t>
  </si>
  <si>
    <t>4.11</t>
  </si>
  <si>
    <t>4.11.1</t>
  </si>
  <si>
    <t>4.12</t>
  </si>
  <si>
    <t>4.12.1</t>
  </si>
  <si>
    <t>4.12.2</t>
  </si>
  <si>
    <t>4.12.4</t>
  </si>
  <si>
    <t>INSTALACION Y PROVISIÓN TINETA CON FALDON</t>
  </si>
  <si>
    <t>INTERVENCION SALA PRIMEROS AUXILIOS/COMEDOR</t>
  </si>
  <si>
    <t>REPOSICION WC</t>
  </si>
  <si>
    <t>REPOSICION DE GOMA Y NARIZ DE GRADA</t>
  </si>
  <si>
    <t>PORTON OPACO PANEL PERFORADO</t>
  </si>
  <si>
    <t>CIERRE OPACO PANEL PERFORADO PREPINTADO</t>
  </si>
  <si>
    <t>INTERVENCION ESCALERA EMERGENCIA</t>
  </si>
  <si>
    <t>4.10.3</t>
  </si>
  <si>
    <t>4.10.4</t>
  </si>
  <si>
    <t>4.10.5</t>
  </si>
  <si>
    <t>FORRO ESQUINERO INTERIOR Y EXTERIOR</t>
  </si>
  <si>
    <t>4.11.2</t>
  </si>
  <si>
    <t>DESARME REVESTIMIENTO FACHADAS</t>
  </si>
  <si>
    <t xml:space="preserve">REPOSICION EQUIPOS ILUMINACION EXTERIOR </t>
  </si>
  <si>
    <t>REPOSICION ENCHUFES</t>
  </si>
  <si>
    <t>REPOSICION BARRA ABATIBLE</t>
  </si>
  <si>
    <t>CLIMATIZADOR 18,000 BTU</t>
  </si>
  <si>
    <t xml:space="preserve">PINTURA ALEROS </t>
  </si>
  <si>
    <t>REPOSICION TUBOS FLUORECENTES POR TUBOS LED</t>
  </si>
  <si>
    <t>4.12.5</t>
  </si>
  <si>
    <t>REPOSICION EQUIPOS ESTANCOS EN ZONAS HÚMEDAS</t>
  </si>
  <si>
    <t>REPOSICIÓN EQUIPOS DE EMERGENCIA</t>
  </si>
  <si>
    <t>4.12.6</t>
  </si>
  <si>
    <t>RADIER</t>
  </si>
  <si>
    <t>4.8.3</t>
  </si>
  <si>
    <t>REPOSICIÓN PUERTAS BODEGA</t>
  </si>
  <si>
    <t>REPOSICION COMBUSTION LENTA PATIO</t>
  </si>
  <si>
    <t>4.4.2</t>
  </si>
  <si>
    <t xml:space="preserve">HOJALATERÍA </t>
  </si>
  <si>
    <t>M3</t>
  </si>
  <si>
    <t>3.1.6</t>
  </si>
  <si>
    <t>LAVAFONDOS MESON SALA DE MUDAS</t>
  </si>
  <si>
    <t>REPOSICION POSFORMADO VANITORIO PARA 4 NIÑOS</t>
  </si>
  <si>
    <t>APERTURA DE VANOS Y DEMOLICIÓN DE MURO</t>
  </si>
  <si>
    <t>REPOSICIÓN PUERTAS DE MADERA CON MIRILLA</t>
  </si>
  <si>
    <t>4.2.2</t>
  </si>
  <si>
    <t>REPOSICION COMBUSTION LENTA SEGUNDO PISO</t>
  </si>
  <si>
    <t>REPOSICION COMBUSTION LENTA PRIMER PISO</t>
  </si>
  <si>
    <t>REPOSICION CIERRE PERIMETRAL PANDERETAS</t>
  </si>
  <si>
    <t>EXCAVACIÓN</t>
  </si>
  <si>
    <t>RELLENO COMPACTADO</t>
  </si>
  <si>
    <t xml:space="preserve">REPOSICION PUERTAS EXTERIORES (PVC DVH) </t>
  </si>
  <si>
    <t xml:space="preserve">REPOSICIÓN PUERTAS ACERADAS </t>
  </si>
  <si>
    <t>4.2.5</t>
  </si>
  <si>
    <t>INSTALACIÓN BARRA ANTIPÁNICO</t>
  </si>
  <si>
    <t>INSTALACIÓN MANILLA PARA BARRA ANTIPÁNICO</t>
  </si>
  <si>
    <t>4.2.7</t>
  </si>
  <si>
    <t>CERCO MADERA JARDINERA</t>
  </si>
  <si>
    <t>REPOSICIÓN CIERRE PERIMETRAL FRONTIS</t>
  </si>
  <si>
    <t>4.6.7</t>
  </si>
  <si>
    <t>GOMA ANTIDESLIZANTE EN SALIDAS DE EMERGENCIA</t>
  </si>
  <si>
    <t>4.7.3</t>
  </si>
  <si>
    <t>4.7.4</t>
  </si>
  <si>
    <t>INTERVENCION PATIO OESTE</t>
  </si>
  <si>
    <t>REPOSICIÓN CUBIERTA PATIO DE SERVICIO</t>
  </si>
  <si>
    <t>4.8.4</t>
  </si>
  <si>
    <t>4.13</t>
  </si>
  <si>
    <t>4.13.1</t>
  </si>
  <si>
    <t>4.13.2</t>
  </si>
  <si>
    <t>4.13.3</t>
  </si>
  <si>
    <t>INSTALACIÓN TOBOGÁN</t>
  </si>
  <si>
    <t>TOBOGAN DE ESCAPE</t>
  </si>
  <si>
    <t>CONSERVACIÓN BASE SUPERIOR TOBOGÁN DE ESCAPE</t>
  </si>
  <si>
    <t>DESARME ESCALERA EXISTENTE</t>
  </si>
  <si>
    <t>4.4.3</t>
  </si>
  <si>
    <t>4.4.4</t>
  </si>
  <si>
    <t>RETIRO COMBUSTION LENTA</t>
  </si>
  <si>
    <t>REPOSICIÓN CUMBRERA</t>
  </si>
  <si>
    <t>4.10.6</t>
  </si>
  <si>
    <t>REPOSICIÓN LIMAHOYA</t>
  </si>
  <si>
    <t xml:space="preserve">REPOSICIÓN CANALES DE AGUAS LLUVIAS </t>
  </si>
  <si>
    <t>REPOSICIÓN BAJADAS (INCLUYE POZO DE ABSORCION)</t>
  </si>
  <si>
    <t>FORROS</t>
  </si>
  <si>
    <t>2.7</t>
  </si>
  <si>
    <t>CLIMATIZADOR 9,000 BTU EN OF. DIRECTORA Y COMEDOR</t>
  </si>
  <si>
    <t xml:space="preserve">APERTURA DE VANOS </t>
  </si>
  <si>
    <t>3.2.3</t>
  </si>
  <si>
    <t>3.2.4</t>
  </si>
  <si>
    <t>REPOSICIÓN PORTON PEATONAL</t>
  </si>
  <si>
    <t>REPOSICIÓN PORTON METALICOS VEHICULARES</t>
  </si>
  <si>
    <t>REPOSICION CERRADURAS EMBUTIDAS LIBRE PASO</t>
  </si>
  <si>
    <t>4.14</t>
  </si>
  <si>
    <t>P. UNIT</t>
  </si>
  <si>
    <t>P. TOTAL</t>
  </si>
  <si>
    <t>CALLE EL MIRADOR DEL GOLFO, ALTO CARACOLES</t>
  </si>
  <si>
    <t>REVESTIMIENTO ZINC MICROONDULADO PREPINTADO</t>
  </si>
  <si>
    <t>NOVIEMBRE 2021</t>
  </si>
  <si>
    <t>CONTRATISTA</t>
  </si>
  <si>
    <t>RUT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</si>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</sst>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[$$-340A]\ * #,##0_-;\-[$$-340A]\ * #,##0_-;_-[$$-340A]\ * &quot;-&quot;??_-;_-@_-"/>
    <numFmt numFmtId="166" formatCode="&quot;$&quot;#,##0"/>
  </numFmts>
  <fonts count="2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color rgb="FF002060"/>
      <name val="Calibri"/>
      <family val="2"/>
    </font>
    <font>
      <sz val="10"/>
      <color rgb="FF002060"/>
      <name val="Calibri"/>
      <family val="2"/>
    </font>
    <font>
      <b/>
      <sz val="12"/>
      <color rgb="FF000000"/>
      <name val="Calibri"/>
      <family val="2"/>
    </font>
    <font>
      <b/>
      <sz val="10"/>
      <color rgb="FF002060"/>
      <name val="Calibri"/>
      <family val="2"/>
    </font>
    <font>
      <b/>
      <sz val="12"/>
      <color theme="1"/>
      <name val="HP Simplified Light"/>
      <family val="2"/>
    </font>
    <font>
      <sz val="12"/>
      <color theme="1"/>
      <name val="HP Simplified Light"/>
      <family val="2"/>
    </font>
    <font>
      <sz val="12"/>
      <color rgb="FF000000"/>
      <name val="HP Simplified Light"/>
      <family val="2"/>
    </font>
    <font>
      <sz val="12"/>
      <name val="HP Simplified Light"/>
      <family val="2"/>
    </font>
    <font>
      <b/>
      <sz val="12"/>
      <color rgb="FF000000"/>
      <name val="HP Simplified Light"/>
      <family val="2"/>
    </font>
    <font>
      <b/>
      <sz val="12"/>
      <name val="HP Simplified Light"/>
      <family val="2"/>
    </font>
    <font>
      <b/>
      <sz val="13"/>
      <color rgb="FF000000"/>
      <name val="HP Simplified Light"/>
      <family val="2"/>
    </font>
    <font>
      <b/>
      <sz val="12"/>
      <color rgb="FF002060"/>
      <name val="HP Simplified"/>
      <family val="2"/>
    </font>
    <font>
      <b/>
      <sz val="12"/>
      <color theme="0"/>
      <name val="HP Simplified Light"/>
      <family val="2"/>
    </font>
    <font>
      <sz val="12"/>
      <color theme="1"/>
      <name val="Calibri"/>
      <family val="2"/>
    </font>
    <font>
      <sz val="12"/>
      <color rgb="FF000000"/>
      <name val="Calibri Light"/>
      <family val="2"/>
    </font>
    <font>
      <sz val="12"/>
      <color rgb="FF000000"/>
      <name val="Calibri"/>
      <family val="2"/>
      <charset val="204"/>
    </font>
    <font>
      <b/>
      <sz val="12"/>
      <name val="Calibri"/>
      <family val="2"/>
    </font>
    <font>
      <sz val="12"/>
      <name val="Calibri"/>
      <family val="2"/>
    </font>
    <font>
      <b/>
      <sz val="12"/>
      <color rgb="FF000000"/>
      <name val="Calibri Light"/>
      <family val="2"/>
    </font>
    <font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6" borderId="0" applyNumberFormat="0" applyBorder="0" applyAlignment="0" applyProtection="0"/>
  </cellStyleXfs>
  <cellXfs count="145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/>
    <xf numFmtId="0" fontId="3" fillId="2" borderId="0" xfId="0" applyFont="1" applyFill="1" applyAlignment="1">
      <alignment horizontal="left"/>
    </xf>
    <xf numFmtId="0" fontId="5" fillId="3" borderId="0" xfId="0" applyFont="1" applyFill="1"/>
    <xf numFmtId="166" fontId="3" fillId="2" borderId="0" xfId="0" applyNumberFormat="1" applyFont="1" applyFill="1" applyAlignment="1">
      <alignment horizontal="right"/>
    </xf>
    <xf numFmtId="0" fontId="7" fillId="2" borderId="0" xfId="0" applyFont="1" applyFill="1"/>
    <xf numFmtId="166" fontId="9" fillId="2" borderId="10" xfId="0" applyNumberFormat="1" applyFont="1" applyFill="1" applyBorder="1" applyAlignment="1">
      <alignment horizontal="right" vertical="top"/>
    </xf>
    <xf numFmtId="2" fontId="9" fillId="2" borderId="10" xfId="0" applyNumberFormat="1" applyFont="1" applyFill="1" applyBorder="1" applyAlignment="1">
      <alignment horizontal="center" vertical="top"/>
    </xf>
    <xf numFmtId="166" fontId="11" fillId="2" borderId="10" xfId="2" applyNumberFormat="1" applyFont="1" applyFill="1" applyBorder="1" applyAlignment="1">
      <alignment horizontal="right"/>
    </xf>
    <xf numFmtId="2" fontId="11" fillId="2" borderId="10" xfId="2" applyNumberFormat="1" applyFont="1" applyFill="1" applyBorder="1" applyAlignment="1">
      <alignment horizontal="center"/>
    </xf>
    <xf numFmtId="0" fontId="11" fillId="2" borderId="10" xfId="0" applyFont="1" applyFill="1" applyBorder="1" applyAlignment="1">
      <alignment horizontal="left" vertical="center"/>
    </xf>
    <xf numFmtId="2" fontId="9" fillId="2" borderId="10" xfId="0" applyNumberFormat="1" applyFont="1" applyFill="1" applyBorder="1" applyAlignment="1">
      <alignment horizontal="center" vertical="center"/>
    </xf>
    <xf numFmtId="166" fontId="10" fillId="2" borderId="10" xfId="0" applyNumberFormat="1" applyFont="1" applyFill="1" applyBorder="1" applyAlignment="1">
      <alignment horizontal="right" wrapText="1"/>
    </xf>
    <xf numFmtId="166" fontId="13" fillId="4" borderId="7" xfId="0" applyNumberFormat="1" applyFont="1" applyFill="1" applyBorder="1" applyAlignment="1">
      <alignment horizontal="right"/>
    </xf>
    <xf numFmtId="166" fontId="9" fillId="5" borderId="7" xfId="0" applyNumberFormat="1" applyFont="1" applyFill="1" applyBorder="1" applyAlignment="1">
      <alignment horizontal="right" vertical="top"/>
    </xf>
    <xf numFmtId="2" fontId="9" fillId="2" borderId="14" xfId="0" applyNumberFormat="1" applyFont="1" applyFill="1" applyBorder="1" applyAlignment="1">
      <alignment horizontal="center" vertical="top"/>
    </xf>
    <xf numFmtId="166" fontId="11" fillId="2" borderId="14" xfId="2" applyNumberFormat="1" applyFont="1" applyFill="1" applyBorder="1" applyAlignment="1">
      <alignment horizontal="right"/>
    </xf>
    <xf numFmtId="166" fontId="6" fillId="2" borderId="0" xfId="0" applyNumberFormat="1" applyFont="1" applyFill="1" applyAlignment="1">
      <alignment horizontal="right" vertical="center"/>
    </xf>
    <xf numFmtId="166" fontId="12" fillId="5" borderId="7" xfId="0" applyNumberFormat="1" applyFont="1" applyFill="1" applyBorder="1" applyAlignment="1">
      <alignment horizontal="right" wrapText="1"/>
    </xf>
    <xf numFmtId="166" fontId="10" fillId="0" borderId="10" xfId="0" applyNumberFormat="1" applyFont="1" applyBorder="1" applyAlignment="1">
      <alignment horizontal="right" wrapText="1"/>
    </xf>
    <xf numFmtId="166" fontId="13" fillId="0" borderId="9" xfId="0" applyNumberFormat="1" applyFont="1" applyBorder="1" applyAlignment="1">
      <alignment horizontal="right"/>
    </xf>
    <xf numFmtId="166" fontId="13" fillId="0" borderId="11" xfId="0" applyNumberFormat="1" applyFont="1" applyBorder="1" applyAlignment="1">
      <alignment horizontal="right"/>
    </xf>
    <xf numFmtId="0" fontId="14" fillId="0" borderId="0" xfId="0" applyFont="1" applyAlignment="1">
      <alignment horizontal="left" vertical="center" indent="8"/>
    </xf>
    <xf numFmtId="166" fontId="10" fillId="5" borderId="7" xfId="0" applyNumberFormat="1" applyFont="1" applyFill="1" applyBorder="1" applyAlignment="1">
      <alignment horizontal="right" wrapText="1"/>
    </xf>
    <xf numFmtId="166" fontId="11" fillId="4" borderId="7" xfId="0" applyNumberFormat="1" applyFont="1" applyFill="1" applyBorder="1" applyAlignment="1">
      <alignment horizontal="right"/>
    </xf>
    <xf numFmtId="2" fontId="10" fillId="2" borderId="10" xfId="0" applyNumberFormat="1" applyFont="1" applyFill="1" applyBorder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2" fontId="10" fillId="5" borderId="7" xfId="0" applyNumberFormat="1" applyFont="1" applyFill="1" applyBorder="1" applyAlignment="1">
      <alignment horizontal="center" wrapText="1"/>
    </xf>
    <xf numFmtId="2" fontId="10" fillId="0" borderId="10" xfId="0" applyNumberFormat="1" applyFont="1" applyBorder="1" applyAlignment="1">
      <alignment horizontal="center" wrapText="1"/>
    </xf>
    <xf numFmtId="2" fontId="9" fillId="5" borderId="7" xfId="0" applyNumberFormat="1" applyFont="1" applyFill="1" applyBorder="1" applyAlignment="1">
      <alignment horizontal="center" vertical="top"/>
    </xf>
    <xf numFmtId="2" fontId="11" fillId="4" borderId="7" xfId="0" applyNumberFormat="1" applyFont="1" applyFill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8" fillId="6" borderId="7" xfId="3" applyFont="1" applyBorder="1" applyAlignment="1">
      <alignment vertical="center"/>
    </xf>
    <xf numFmtId="0" fontId="13" fillId="4" borderId="7" xfId="0" applyFont="1" applyFill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14" fontId="5" fillId="2" borderId="0" xfId="0" applyNumberFormat="1" applyFont="1" applyFill="1"/>
    <xf numFmtId="166" fontId="11" fillId="2" borderId="10" xfId="2" applyNumberFormat="1" applyFont="1" applyFill="1" applyBorder="1" applyAlignment="1">
      <alignment horizontal="right" vertical="center"/>
    </xf>
    <xf numFmtId="9" fontId="11" fillId="0" borderId="9" xfId="0" applyNumberFormat="1" applyFont="1" applyBorder="1" applyAlignment="1">
      <alignment horizontal="right"/>
    </xf>
    <xf numFmtId="9" fontId="11" fillId="0" borderId="11" xfId="0" applyNumberFormat="1" applyFont="1" applyBorder="1" applyAlignment="1">
      <alignment horizontal="right"/>
    </xf>
    <xf numFmtId="9" fontId="11" fillId="4" borderId="7" xfId="0" applyNumberFormat="1" applyFont="1" applyFill="1" applyBorder="1" applyAlignment="1">
      <alignment horizontal="right"/>
    </xf>
    <xf numFmtId="9" fontId="11" fillId="0" borderId="12" xfId="0" applyNumberFormat="1" applyFont="1" applyBorder="1" applyAlignment="1">
      <alignment horizontal="right"/>
    </xf>
    <xf numFmtId="0" fontId="12" fillId="5" borderId="7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2" fontId="16" fillId="4" borderId="2" xfId="0" applyNumberFormat="1" applyFont="1" applyFill="1" applyBorder="1" applyAlignment="1">
      <alignment horizontal="center" vertical="center"/>
    </xf>
    <xf numFmtId="166" fontId="16" fillId="4" borderId="8" xfId="0" applyNumberFormat="1" applyFont="1" applyFill="1" applyBorder="1" applyAlignment="1">
      <alignment horizontal="center" vertical="center" wrapText="1"/>
    </xf>
    <xf numFmtId="166" fontId="16" fillId="4" borderId="3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2" fontId="17" fillId="2" borderId="0" xfId="0" applyNumberFormat="1" applyFont="1" applyFill="1" applyAlignment="1">
      <alignment horizontal="center"/>
    </xf>
    <xf numFmtId="166" fontId="17" fillId="2" borderId="0" xfId="0" applyNumberFormat="1" applyFont="1" applyFill="1" applyAlignment="1">
      <alignment horizontal="right"/>
    </xf>
    <xf numFmtId="0" fontId="18" fillId="2" borderId="0" xfId="0" applyFont="1" applyFill="1" applyAlignment="1">
      <alignment horizontal="left"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horizontal="center" vertical="center"/>
    </xf>
    <xf numFmtId="2" fontId="19" fillId="2" borderId="0" xfId="0" applyNumberFormat="1" applyFont="1" applyFill="1" applyAlignment="1">
      <alignment horizontal="center"/>
    </xf>
    <xf numFmtId="166" fontId="19" fillId="2" borderId="0" xfId="0" applyNumberFormat="1" applyFont="1" applyFill="1" applyAlignment="1">
      <alignment horizontal="right"/>
    </xf>
    <xf numFmtId="0" fontId="18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vertical="center"/>
    </xf>
    <xf numFmtId="166" fontId="18" fillId="2" borderId="0" xfId="0" applyNumberFormat="1" applyFont="1" applyFill="1" applyAlignment="1">
      <alignment horizontal="right" vertical="center"/>
    </xf>
    <xf numFmtId="166" fontId="23" fillId="2" borderId="0" xfId="0" applyNumberFormat="1" applyFont="1" applyFill="1" applyAlignment="1">
      <alignment horizontal="right"/>
    </xf>
    <xf numFmtId="0" fontId="8" fillId="7" borderId="10" xfId="0" applyFont="1" applyFill="1" applyBorder="1" applyAlignment="1">
      <alignment horizontal="left" vertical="center"/>
    </xf>
    <xf numFmtId="0" fontId="11" fillId="7" borderId="10" xfId="0" applyFont="1" applyFill="1" applyBorder="1" applyAlignment="1">
      <alignment horizontal="center" vertical="center"/>
    </xf>
    <xf numFmtId="2" fontId="9" fillId="7" borderId="10" xfId="0" applyNumberFormat="1" applyFont="1" applyFill="1" applyBorder="1" applyAlignment="1">
      <alignment horizontal="center" vertical="top"/>
    </xf>
    <xf numFmtId="166" fontId="11" fillId="7" borderId="10" xfId="2" applyNumberFormat="1" applyFont="1" applyFill="1" applyBorder="1" applyAlignment="1">
      <alignment horizontal="right"/>
    </xf>
    <xf numFmtId="0" fontId="8" fillId="7" borderId="13" xfId="0" applyFont="1" applyFill="1" applyBorder="1" applyAlignment="1">
      <alignment horizontal="left" vertical="center"/>
    </xf>
    <xf numFmtId="0" fontId="12" fillId="7" borderId="13" xfId="0" applyFont="1" applyFill="1" applyBorder="1" applyAlignment="1">
      <alignment vertical="center" wrapText="1"/>
    </xf>
    <xf numFmtId="0" fontId="11" fillId="7" borderId="13" xfId="0" applyFont="1" applyFill="1" applyBorder="1" applyAlignment="1">
      <alignment horizontal="center" vertical="center"/>
    </xf>
    <xf numFmtId="2" fontId="9" fillId="7" borderId="13" xfId="0" applyNumberFormat="1" applyFont="1" applyFill="1" applyBorder="1" applyAlignment="1">
      <alignment horizontal="center" vertical="top"/>
    </xf>
    <xf numFmtId="166" fontId="11" fillId="7" borderId="13" xfId="2" applyNumberFormat="1" applyFont="1" applyFill="1" applyBorder="1" applyAlignment="1">
      <alignment horizontal="right"/>
    </xf>
    <xf numFmtId="0" fontId="12" fillId="7" borderId="13" xfId="0" applyFont="1" applyFill="1" applyBorder="1" applyAlignment="1">
      <alignment horizontal="left" vertical="center" wrapText="1"/>
    </xf>
    <xf numFmtId="2" fontId="10" fillId="7" borderId="13" xfId="0" applyNumberFormat="1" applyFont="1" applyFill="1" applyBorder="1" applyAlignment="1">
      <alignment horizontal="center" wrapText="1"/>
    </xf>
    <xf numFmtId="166" fontId="10" fillId="7" borderId="13" xfId="0" applyNumberFormat="1" applyFont="1" applyFill="1" applyBorder="1" applyAlignment="1">
      <alignment horizontal="right" wrapText="1"/>
    </xf>
    <xf numFmtId="166" fontId="12" fillId="7" borderId="13" xfId="0" applyNumberFormat="1" applyFont="1" applyFill="1" applyBorder="1" applyAlignment="1">
      <alignment horizontal="right" wrapText="1"/>
    </xf>
    <xf numFmtId="0" fontId="13" fillId="7" borderId="10" xfId="0" applyFont="1" applyFill="1" applyBorder="1" applyAlignment="1">
      <alignment horizontal="left" vertical="center"/>
    </xf>
    <xf numFmtId="2" fontId="11" fillId="7" borderId="10" xfId="0" applyNumberFormat="1" applyFont="1" applyFill="1" applyBorder="1" applyAlignment="1">
      <alignment horizontal="center" vertical="top"/>
    </xf>
    <xf numFmtId="0" fontId="13" fillId="7" borderId="10" xfId="0" applyFont="1" applyFill="1" applyBorder="1" applyAlignment="1">
      <alignment horizontal="center" vertical="center"/>
    </xf>
    <xf numFmtId="166" fontId="13" fillId="7" borderId="10" xfId="2" applyNumberFormat="1" applyFont="1" applyFill="1" applyBorder="1" applyAlignment="1">
      <alignment horizontal="right"/>
    </xf>
    <xf numFmtId="0" fontId="8" fillId="7" borderId="10" xfId="0" applyFont="1" applyFill="1" applyBorder="1" applyAlignment="1">
      <alignment horizontal="center" vertical="center"/>
    </xf>
    <xf numFmtId="166" fontId="9" fillId="7" borderId="10" xfId="0" applyNumberFormat="1" applyFont="1" applyFill="1" applyBorder="1" applyAlignment="1">
      <alignment horizontal="right" vertical="top"/>
    </xf>
    <xf numFmtId="166" fontId="8" fillId="7" borderId="10" xfId="0" applyNumberFormat="1" applyFont="1" applyFill="1" applyBorder="1" applyAlignment="1">
      <alignment horizontal="right" vertical="top"/>
    </xf>
    <xf numFmtId="0" fontId="9" fillId="7" borderId="10" xfId="0" applyFont="1" applyFill="1" applyBorder="1" applyAlignment="1">
      <alignment horizontal="center" vertical="center"/>
    </xf>
    <xf numFmtId="2" fontId="9" fillId="7" borderId="10" xfId="0" applyNumberFormat="1" applyFont="1" applyFill="1" applyBorder="1" applyAlignment="1">
      <alignment horizontal="center" vertical="center"/>
    </xf>
    <xf numFmtId="165" fontId="11" fillId="7" borderId="10" xfId="2" applyNumberFormat="1" applyFont="1" applyFill="1" applyBorder="1" applyAlignment="1">
      <alignment horizontal="center" vertical="center"/>
    </xf>
    <xf numFmtId="166" fontId="11" fillId="7" borderId="10" xfId="0" applyNumberFormat="1" applyFont="1" applyFill="1" applyBorder="1" applyAlignment="1">
      <alignment horizontal="right" vertical="top"/>
    </xf>
    <xf numFmtId="0" fontId="8" fillId="7" borderId="10" xfId="0" applyFont="1" applyFill="1" applyBorder="1" applyAlignment="1">
      <alignment horizontal="center" vertical="top"/>
    </xf>
    <xf numFmtId="2" fontId="8" fillId="7" borderId="10" xfId="0" applyNumberFormat="1" applyFont="1" applyFill="1" applyBorder="1" applyAlignment="1">
      <alignment horizontal="center" vertical="top"/>
    </xf>
    <xf numFmtId="0" fontId="12" fillId="7" borderId="13" xfId="0" applyFont="1" applyFill="1" applyBorder="1" applyAlignment="1">
      <alignment horizontal="left" vertical="center" wrapText="1" indent="1"/>
    </xf>
    <xf numFmtId="0" fontId="12" fillId="7" borderId="10" xfId="0" applyFont="1" applyFill="1" applyBorder="1" applyAlignment="1">
      <alignment horizontal="left" vertical="center" wrapText="1" indent="1"/>
    </xf>
    <xf numFmtId="0" fontId="10" fillId="0" borderId="10" xfId="0" applyFont="1" applyBorder="1" applyAlignment="1">
      <alignment horizontal="left" vertical="center" wrapText="1" indent="2"/>
    </xf>
    <xf numFmtId="0" fontId="10" fillId="2" borderId="10" xfId="0" applyFont="1" applyFill="1" applyBorder="1" applyAlignment="1">
      <alignment horizontal="left" vertical="center" wrapText="1" indent="2"/>
    </xf>
    <xf numFmtId="0" fontId="10" fillId="0" borderId="14" xfId="0" applyFont="1" applyBorder="1" applyAlignment="1">
      <alignment horizontal="left" vertical="center" wrapText="1" indent="2"/>
    </xf>
    <xf numFmtId="0" fontId="8" fillId="7" borderId="10" xfId="3" applyFont="1" applyFill="1" applyBorder="1" applyAlignment="1">
      <alignment horizontal="left" vertical="center" indent="1"/>
    </xf>
    <xf numFmtId="0" fontId="8" fillId="7" borderId="10" xfId="0" applyFont="1" applyFill="1" applyBorder="1" applyAlignment="1">
      <alignment horizontal="left" vertical="top" indent="1"/>
    </xf>
    <xf numFmtId="0" fontId="10" fillId="2" borderId="10" xfId="0" applyFont="1" applyFill="1" applyBorder="1" applyAlignment="1">
      <alignment horizontal="left" vertical="center" indent="2"/>
    </xf>
    <xf numFmtId="0" fontId="10" fillId="0" borderId="10" xfId="0" applyFont="1" applyBorder="1" applyAlignment="1">
      <alignment horizontal="left" vertical="center" indent="2"/>
    </xf>
    <xf numFmtId="0" fontId="16" fillId="4" borderId="4" xfId="0" applyFont="1" applyFill="1" applyBorder="1" applyAlignment="1">
      <alignment horizontal="left" vertical="center" wrapText="1"/>
    </xf>
    <xf numFmtId="0" fontId="16" fillId="4" borderId="5" xfId="0" applyFont="1" applyFill="1" applyBorder="1" applyAlignment="1">
      <alignment horizontal="left" vertical="center" wrapText="1"/>
    </xf>
    <xf numFmtId="0" fontId="16" fillId="4" borderId="6" xfId="0" applyFont="1" applyFill="1" applyBorder="1" applyAlignment="1">
      <alignment horizontal="left" vertical="center" wrapText="1"/>
    </xf>
    <xf numFmtId="0" fontId="16" fillId="4" borderId="4" xfId="0" applyFont="1" applyFill="1" applyBorder="1" applyAlignment="1">
      <alignment horizontal="left" vertical="center"/>
    </xf>
    <xf numFmtId="0" fontId="16" fillId="4" borderId="5" xfId="0" applyFont="1" applyFill="1" applyBorder="1" applyAlignment="1">
      <alignment horizontal="left" vertical="center"/>
    </xf>
    <xf numFmtId="0" fontId="16" fillId="4" borderId="6" xfId="0" applyFont="1" applyFill="1" applyBorder="1" applyAlignment="1">
      <alignment horizontal="left" vertical="center"/>
    </xf>
    <xf numFmtId="49" fontId="16" fillId="4" borderId="4" xfId="0" applyNumberFormat="1" applyFont="1" applyFill="1" applyBorder="1" applyAlignment="1">
      <alignment horizontal="left" vertical="center"/>
    </xf>
    <xf numFmtId="49" fontId="16" fillId="4" borderId="5" xfId="0" applyNumberFormat="1" applyFont="1" applyFill="1" applyBorder="1" applyAlignment="1">
      <alignment horizontal="left" vertical="center"/>
    </xf>
    <xf numFmtId="49" fontId="16" fillId="4" borderId="6" xfId="0" applyNumberFormat="1" applyFont="1" applyFill="1" applyBorder="1" applyAlignment="1">
      <alignment horizontal="left" vertical="center"/>
    </xf>
    <xf numFmtId="0" fontId="16" fillId="4" borderId="4" xfId="0" applyFont="1" applyFill="1" applyBorder="1" applyAlignment="1">
      <alignment horizontal="left"/>
    </xf>
    <xf numFmtId="0" fontId="16" fillId="4" borderId="6" xfId="0" applyFont="1" applyFill="1" applyBorder="1" applyAlignment="1">
      <alignment horizontal="left"/>
    </xf>
    <xf numFmtId="0" fontId="16" fillId="4" borderId="4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vertical="center"/>
    </xf>
  </cellXfs>
  <cellStyles count="4">
    <cellStyle name="60% - Énfasis6" xfId="3" builtinId="52"/>
    <cellStyle name="Millares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02_CORPORACION_FABIAN\FABIAN%20BARRIENTOS\3.-%20EDUCACION\FEP2020_PROYECTOS\CONSERVACION%20ESCUELA%20YERBAS%20BUENAS%20COMUNA%20DE%20ANCUD\Prsupuesto_Conservacion%20Escuela%20Yerbas%20Buenas_11_05_20_ULTIMO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YERBAS BUENAS"/>
      <sheetName val="ficha estado modulos"/>
      <sheetName val="Hoja4"/>
      <sheetName val="Hoja2"/>
      <sheetName val="Hoja3"/>
      <sheetName val="APU"/>
      <sheetName val="Hoja1"/>
      <sheetName val="PRESUPUESTO EL PALOMAR 2"/>
      <sheetName val="Hoja5"/>
    </sheetNames>
    <sheetDataSet>
      <sheetData sheetId="0">
        <row r="182">
          <cell r="B182" t="str">
            <v>MANTENCIÓN Y  REPOSICIÓN GABINETES Y MANGUERAS  RED HUMEDA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7"/>
  <sheetViews>
    <sheetView tabSelected="1" view="pageBreakPreview" topLeftCell="A110" zoomScaleNormal="100" zoomScaleSheetLayoutView="100" zoomScalePageLayoutView="57" workbookViewId="0">
      <selection activeCell="E123" sqref="E7:E123"/>
    </sheetView>
  </sheetViews>
  <sheetFormatPr baseColWidth="10" defaultColWidth="9.140625" defaultRowHeight="17.25" x14ac:dyDescent="0.3"/>
  <cols>
    <col min="1" max="1" width="8.85546875" style="4" bestFit="1" customWidth="1"/>
    <col min="2" max="2" width="76.5703125" style="55" bestFit="1" customWidth="1"/>
    <col min="3" max="3" width="9.42578125" style="41" bestFit="1" customWidth="1"/>
    <col min="4" max="4" width="12.140625" style="49" bestFit="1" customWidth="1"/>
    <col min="5" max="5" width="12.7109375" style="6" bestFit="1" customWidth="1"/>
    <col min="6" max="6" width="18.42578125" style="6" customWidth="1"/>
    <col min="7" max="7" width="9.140625" style="29"/>
    <col min="8" max="9" width="9.140625" style="3"/>
    <col min="10" max="10" width="10.140625" style="3" bestFit="1" customWidth="1"/>
    <col min="11" max="12" width="9.140625" style="3"/>
    <col min="13" max="13" width="10.140625" style="3" bestFit="1" customWidth="1"/>
    <col min="14" max="16384" width="9.140625" style="3"/>
  </cols>
  <sheetData>
    <row r="1" spans="1:7" s="2" customFormat="1" ht="27.75" customHeight="1" thickBot="1" x14ac:dyDescent="0.3">
      <c r="A1" s="141" t="s">
        <v>3</v>
      </c>
      <c r="B1" s="142"/>
      <c r="C1" s="142"/>
      <c r="D1" s="142"/>
      <c r="E1" s="142"/>
      <c r="F1" s="143"/>
      <c r="G1" s="28"/>
    </row>
    <row r="2" spans="1:7" s="1" customFormat="1" ht="31.5" customHeight="1" thickBot="1" x14ac:dyDescent="0.3">
      <c r="A2" s="133" t="s">
        <v>4</v>
      </c>
      <c r="B2" s="135"/>
      <c r="C2" s="130" t="s">
        <v>47</v>
      </c>
      <c r="D2" s="131"/>
      <c r="E2" s="131"/>
      <c r="F2" s="132"/>
      <c r="G2" s="28"/>
    </row>
    <row r="3" spans="1:7" s="1" customFormat="1" ht="18" thickBot="1" x14ac:dyDescent="0.25">
      <c r="A3" s="139" t="s">
        <v>5</v>
      </c>
      <c r="B3" s="140"/>
      <c r="C3" s="133" t="s">
        <v>245</v>
      </c>
      <c r="D3" s="134"/>
      <c r="E3" s="134"/>
      <c r="F3" s="135"/>
      <c r="G3" s="28"/>
    </row>
    <row r="4" spans="1:7" s="1" customFormat="1" ht="18" thickBot="1" x14ac:dyDescent="0.25">
      <c r="A4" s="139" t="s">
        <v>6</v>
      </c>
      <c r="B4" s="140"/>
      <c r="C4" s="136" t="s">
        <v>247</v>
      </c>
      <c r="D4" s="137"/>
      <c r="E4" s="137"/>
      <c r="F4" s="138"/>
      <c r="G4" s="28"/>
    </row>
    <row r="5" spans="1:7" s="1" customFormat="1" ht="18" thickBot="1" x14ac:dyDescent="0.3">
      <c r="A5" s="71" t="s">
        <v>7</v>
      </c>
      <c r="B5" s="72" t="s">
        <v>8</v>
      </c>
      <c r="C5" s="72" t="s">
        <v>48</v>
      </c>
      <c r="D5" s="73" t="s">
        <v>49</v>
      </c>
      <c r="E5" s="74" t="s">
        <v>243</v>
      </c>
      <c r="F5" s="75" t="s">
        <v>244</v>
      </c>
      <c r="G5" s="28"/>
    </row>
    <row r="6" spans="1:7" s="5" customFormat="1" ht="18" thickBot="1" x14ac:dyDescent="0.35">
      <c r="A6" s="62">
        <v>1</v>
      </c>
      <c r="B6" s="31" t="s">
        <v>97</v>
      </c>
      <c r="C6" s="31"/>
      <c r="D6" s="42"/>
      <c r="E6" s="25"/>
      <c r="F6" s="20"/>
      <c r="G6" s="29"/>
    </row>
    <row r="7" spans="1:7" s="5" customFormat="1" x14ac:dyDescent="0.3">
      <c r="A7" s="104" t="s">
        <v>69</v>
      </c>
      <c r="B7" s="121" t="s">
        <v>96</v>
      </c>
      <c r="C7" s="100"/>
      <c r="D7" s="105"/>
      <c r="E7" s="106"/>
      <c r="F7" s="107"/>
      <c r="G7" s="29"/>
    </row>
    <row r="8" spans="1:7" s="5" customFormat="1" x14ac:dyDescent="0.3">
      <c r="A8" s="70" t="s">
        <v>70</v>
      </c>
      <c r="B8" s="123" t="s">
        <v>95</v>
      </c>
      <c r="C8" s="32" t="s">
        <v>63</v>
      </c>
      <c r="D8" s="43">
        <v>1</v>
      </c>
      <c r="E8" s="21"/>
      <c r="F8" s="21">
        <f>+D8*E8</f>
        <v>0</v>
      </c>
      <c r="G8" s="29"/>
    </row>
    <row r="9" spans="1:7" s="5" customFormat="1" x14ac:dyDescent="0.3">
      <c r="A9" s="70" t="s">
        <v>72</v>
      </c>
      <c r="B9" s="123" t="s">
        <v>94</v>
      </c>
      <c r="C9" s="32" t="s">
        <v>17</v>
      </c>
      <c r="D9" s="43">
        <v>1</v>
      </c>
      <c r="E9" s="21"/>
      <c r="F9" s="21">
        <f>+D9*E9</f>
        <v>0</v>
      </c>
      <c r="G9" s="29"/>
    </row>
    <row r="10" spans="1:7" s="5" customFormat="1" ht="18" thickBot="1" x14ac:dyDescent="0.35">
      <c r="A10" s="70" t="s">
        <v>73</v>
      </c>
      <c r="B10" s="123" t="s">
        <v>93</v>
      </c>
      <c r="C10" s="32" t="s">
        <v>17</v>
      </c>
      <c r="D10" s="43">
        <v>1</v>
      </c>
      <c r="E10" s="21"/>
      <c r="F10" s="21">
        <f>+D10*E10</f>
        <v>0</v>
      </c>
      <c r="G10" s="29"/>
    </row>
    <row r="11" spans="1:7" s="5" customFormat="1" ht="18" thickBot="1" x14ac:dyDescent="0.35">
      <c r="A11" s="63">
        <v>2</v>
      </c>
      <c r="B11" s="50" t="s">
        <v>51</v>
      </c>
      <c r="C11" s="33"/>
      <c r="D11" s="44"/>
      <c r="E11" s="16"/>
      <c r="F11" s="16"/>
      <c r="G11" s="29"/>
    </row>
    <row r="12" spans="1:7" s="5" customFormat="1" x14ac:dyDescent="0.3">
      <c r="A12" s="99" t="s">
        <v>74</v>
      </c>
      <c r="B12" s="121" t="s">
        <v>28</v>
      </c>
      <c r="C12" s="101"/>
      <c r="D12" s="102"/>
      <c r="E12" s="103"/>
      <c r="F12" s="103"/>
      <c r="G12" s="29"/>
    </row>
    <row r="13" spans="1:7" s="5" customFormat="1" x14ac:dyDescent="0.3">
      <c r="A13" s="64" t="s">
        <v>75</v>
      </c>
      <c r="B13" s="123" t="s">
        <v>27</v>
      </c>
      <c r="C13" s="34" t="s">
        <v>63</v>
      </c>
      <c r="D13" s="9">
        <v>1</v>
      </c>
      <c r="E13" s="10"/>
      <c r="F13" s="10">
        <f>E13*D13</f>
        <v>0</v>
      </c>
      <c r="G13" s="29"/>
    </row>
    <row r="14" spans="1:7" s="5" customFormat="1" x14ac:dyDescent="0.3">
      <c r="A14" s="64" t="s">
        <v>76</v>
      </c>
      <c r="B14" s="123" t="s">
        <v>161</v>
      </c>
      <c r="C14" s="34" t="s">
        <v>63</v>
      </c>
      <c r="D14" s="9">
        <v>1</v>
      </c>
      <c r="E14" s="10"/>
      <c r="F14" s="10">
        <f>E14*D14</f>
        <v>0</v>
      </c>
      <c r="G14" s="29"/>
    </row>
    <row r="15" spans="1:7" s="5" customFormat="1" x14ac:dyDescent="0.3">
      <c r="A15" s="64" t="s">
        <v>77</v>
      </c>
      <c r="B15" s="123" t="s">
        <v>53</v>
      </c>
      <c r="C15" s="34" t="s">
        <v>1</v>
      </c>
      <c r="D15" s="9">
        <v>6.7</v>
      </c>
      <c r="E15" s="10"/>
      <c r="F15" s="10">
        <f>E15*D15</f>
        <v>0</v>
      </c>
      <c r="G15" s="29"/>
    </row>
    <row r="16" spans="1:7" s="5" customFormat="1" x14ac:dyDescent="0.3">
      <c r="A16" s="95" t="s">
        <v>71</v>
      </c>
      <c r="B16" s="122" t="s">
        <v>29</v>
      </c>
      <c r="C16" s="96"/>
      <c r="D16" s="97"/>
      <c r="E16" s="98"/>
      <c r="F16" s="98"/>
      <c r="G16" s="29"/>
    </row>
    <row r="17" spans="1:14" s="5" customFormat="1" x14ac:dyDescent="0.3">
      <c r="A17" s="64" t="s">
        <v>78</v>
      </c>
      <c r="B17" s="123" t="s">
        <v>27</v>
      </c>
      <c r="C17" s="34" t="s">
        <v>63</v>
      </c>
      <c r="D17" s="9">
        <v>1</v>
      </c>
      <c r="E17" s="10"/>
      <c r="F17" s="10">
        <f>E17*D17</f>
        <v>0</v>
      </c>
      <c r="G17" s="29"/>
    </row>
    <row r="18" spans="1:14" s="5" customFormat="1" x14ac:dyDescent="0.3">
      <c r="A18" s="64" t="s">
        <v>79</v>
      </c>
      <c r="B18" s="123" t="s">
        <v>161</v>
      </c>
      <c r="C18" s="34" t="s">
        <v>63</v>
      </c>
      <c r="D18" s="9">
        <v>1</v>
      </c>
      <c r="E18" s="10"/>
      <c r="F18" s="10">
        <f>E18*D18</f>
        <v>0</v>
      </c>
      <c r="G18" s="29"/>
    </row>
    <row r="19" spans="1:14" s="5" customFormat="1" x14ac:dyDescent="0.3">
      <c r="A19" s="64" t="s">
        <v>98</v>
      </c>
      <c r="B19" s="123" t="s">
        <v>53</v>
      </c>
      <c r="C19" s="34" t="s">
        <v>1</v>
      </c>
      <c r="D19" s="9">
        <v>9.6999999999999993</v>
      </c>
      <c r="E19" s="10"/>
      <c r="F19" s="10">
        <f>E19*D19</f>
        <v>0</v>
      </c>
      <c r="G19" s="29"/>
    </row>
    <row r="20" spans="1:14" s="5" customFormat="1" x14ac:dyDescent="0.3">
      <c r="A20" s="95" t="s">
        <v>80</v>
      </c>
      <c r="B20" s="122" t="s">
        <v>34</v>
      </c>
      <c r="C20" s="96"/>
      <c r="D20" s="97"/>
      <c r="E20" s="98"/>
      <c r="F20" s="98"/>
      <c r="G20" s="29"/>
    </row>
    <row r="21" spans="1:14" s="5" customFormat="1" x14ac:dyDescent="0.3">
      <c r="A21" s="64" t="s">
        <v>81</v>
      </c>
      <c r="B21" s="123" t="s">
        <v>20</v>
      </c>
      <c r="C21" s="34" t="s">
        <v>1</v>
      </c>
      <c r="D21" s="9">
        <v>3.5</v>
      </c>
      <c r="E21" s="10"/>
      <c r="F21" s="10">
        <f>E21*D21</f>
        <v>0</v>
      </c>
      <c r="G21" s="29"/>
      <c r="J21" s="24"/>
      <c r="K21"/>
      <c r="L21"/>
      <c r="M21"/>
      <c r="N21" s="24"/>
    </row>
    <row r="22" spans="1:14" s="5" customFormat="1" x14ac:dyDescent="0.3">
      <c r="A22" s="64" t="s">
        <v>82</v>
      </c>
      <c r="B22" s="123" t="s">
        <v>35</v>
      </c>
      <c r="C22" s="34" t="s">
        <v>63</v>
      </c>
      <c r="D22" s="9">
        <v>1</v>
      </c>
      <c r="E22" s="10"/>
      <c r="F22" s="10">
        <f>E22*D22</f>
        <v>0</v>
      </c>
      <c r="G22" s="29"/>
    </row>
    <row r="23" spans="1:14" s="5" customFormat="1" x14ac:dyDescent="0.3">
      <c r="A23" s="64" t="s">
        <v>99</v>
      </c>
      <c r="B23" s="123" t="s">
        <v>36</v>
      </c>
      <c r="C23" s="34" t="s">
        <v>63</v>
      </c>
      <c r="D23" s="9">
        <v>1</v>
      </c>
      <c r="E23" s="10"/>
      <c r="F23" s="10">
        <f>E23*D23</f>
        <v>0</v>
      </c>
      <c r="G23" s="29"/>
    </row>
    <row r="24" spans="1:14" s="5" customFormat="1" x14ac:dyDescent="0.3">
      <c r="A24" s="64" t="s">
        <v>100</v>
      </c>
      <c r="B24" s="123" t="s">
        <v>176</v>
      </c>
      <c r="C24" s="34" t="s">
        <v>63</v>
      </c>
      <c r="D24" s="9">
        <v>1</v>
      </c>
      <c r="E24" s="10"/>
      <c r="F24" s="10">
        <f>E24*D24</f>
        <v>0</v>
      </c>
      <c r="G24" s="29"/>
    </row>
    <row r="25" spans="1:14" s="5" customFormat="1" x14ac:dyDescent="0.3">
      <c r="A25" s="108" t="s">
        <v>101</v>
      </c>
      <c r="B25" s="122" t="s">
        <v>22</v>
      </c>
      <c r="C25" s="96"/>
      <c r="D25" s="109"/>
      <c r="E25" s="98"/>
      <c r="F25" s="98"/>
      <c r="G25" s="29"/>
    </row>
    <row r="26" spans="1:14" s="5" customFormat="1" x14ac:dyDescent="0.3">
      <c r="A26" s="12" t="s">
        <v>102</v>
      </c>
      <c r="B26" s="124" t="s">
        <v>20</v>
      </c>
      <c r="C26" s="34" t="s">
        <v>1</v>
      </c>
      <c r="D26" s="13">
        <v>4.2</v>
      </c>
      <c r="E26" s="10"/>
      <c r="F26" s="10">
        <f>E26*D26</f>
        <v>0</v>
      </c>
      <c r="G26" s="29"/>
    </row>
    <row r="27" spans="1:14" s="5" customFormat="1" x14ac:dyDescent="0.3">
      <c r="A27" s="12" t="s">
        <v>103</v>
      </c>
      <c r="B27" s="123" t="s">
        <v>23</v>
      </c>
      <c r="C27" s="34" t="s">
        <v>63</v>
      </c>
      <c r="D27" s="13">
        <v>1</v>
      </c>
      <c r="E27" s="10"/>
      <c r="F27" s="10">
        <f>E27*D27</f>
        <v>0</v>
      </c>
      <c r="G27" s="29"/>
    </row>
    <row r="28" spans="1:14" s="5" customFormat="1" x14ac:dyDescent="0.3">
      <c r="A28" s="108" t="s">
        <v>104</v>
      </c>
      <c r="B28" s="122" t="s">
        <v>19</v>
      </c>
      <c r="C28" s="96"/>
      <c r="D28" s="97"/>
      <c r="E28" s="98"/>
      <c r="F28" s="98"/>
      <c r="G28" s="29"/>
    </row>
    <row r="29" spans="1:14" s="5" customFormat="1" x14ac:dyDescent="0.3">
      <c r="A29" s="64" t="s">
        <v>105</v>
      </c>
      <c r="B29" s="124" t="s">
        <v>20</v>
      </c>
      <c r="C29" s="30" t="s">
        <v>1</v>
      </c>
      <c r="D29" s="27">
        <v>24.2</v>
      </c>
      <c r="E29" s="14"/>
      <c r="F29" s="10">
        <f>E29*D29</f>
        <v>0</v>
      </c>
      <c r="G29" s="29"/>
    </row>
    <row r="30" spans="1:14" s="5" customFormat="1" x14ac:dyDescent="0.3">
      <c r="A30" s="64" t="s">
        <v>106</v>
      </c>
      <c r="B30" s="123" t="s">
        <v>16</v>
      </c>
      <c r="C30" s="34" t="s">
        <v>1</v>
      </c>
      <c r="D30" s="13">
        <v>2.2000000000000002</v>
      </c>
      <c r="E30" s="10"/>
      <c r="F30" s="10">
        <f>E30*D30</f>
        <v>0</v>
      </c>
      <c r="G30" s="29"/>
    </row>
    <row r="31" spans="1:14" s="5" customFormat="1" x14ac:dyDescent="0.3">
      <c r="A31" s="64" t="s">
        <v>107</v>
      </c>
      <c r="B31" s="124" t="s">
        <v>21</v>
      </c>
      <c r="C31" s="30" t="s">
        <v>1</v>
      </c>
      <c r="D31" s="27">
        <v>18</v>
      </c>
      <c r="E31" s="14"/>
      <c r="F31" s="10">
        <f>E31*D31</f>
        <v>0</v>
      </c>
      <c r="G31" s="29"/>
    </row>
    <row r="32" spans="1:14" x14ac:dyDescent="0.3">
      <c r="A32" s="95" t="s">
        <v>108</v>
      </c>
      <c r="B32" s="122" t="s">
        <v>162</v>
      </c>
      <c r="C32" s="110"/>
      <c r="D32" s="97"/>
      <c r="E32" s="98"/>
      <c r="F32" s="111"/>
    </row>
    <row r="33" spans="1:13" x14ac:dyDescent="0.3">
      <c r="A33" s="12" t="s">
        <v>109</v>
      </c>
      <c r="B33" s="123" t="s">
        <v>37</v>
      </c>
      <c r="C33" s="34" t="s">
        <v>1</v>
      </c>
      <c r="D33" s="13">
        <v>3.4</v>
      </c>
      <c r="E33" s="10"/>
      <c r="F33" s="10">
        <f t="shared" ref="F33:F38" si="0">E33*D33</f>
        <v>0</v>
      </c>
    </row>
    <row r="34" spans="1:13" x14ac:dyDescent="0.3">
      <c r="A34" s="12" t="s">
        <v>110</v>
      </c>
      <c r="B34" s="123" t="s">
        <v>194</v>
      </c>
      <c r="C34" s="34" t="s">
        <v>1</v>
      </c>
      <c r="D34" s="13">
        <v>9.6</v>
      </c>
      <c r="E34" s="10"/>
      <c r="F34" s="10">
        <f t="shared" si="0"/>
        <v>0</v>
      </c>
    </row>
    <row r="35" spans="1:13" x14ac:dyDescent="0.3">
      <c r="A35" s="12" t="s">
        <v>111</v>
      </c>
      <c r="B35" s="123" t="s">
        <v>33</v>
      </c>
      <c r="C35" s="34" t="s">
        <v>63</v>
      </c>
      <c r="D35" s="9">
        <v>1</v>
      </c>
      <c r="E35" s="10"/>
      <c r="F35" s="10">
        <f t="shared" si="0"/>
        <v>0</v>
      </c>
    </row>
    <row r="36" spans="1:13" x14ac:dyDescent="0.3">
      <c r="A36" s="12" t="s">
        <v>112</v>
      </c>
      <c r="B36" s="123" t="s">
        <v>20</v>
      </c>
      <c r="C36" s="34" t="s">
        <v>1</v>
      </c>
      <c r="D36" s="9">
        <v>11.5</v>
      </c>
      <c r="E36" s="10"/>
      <c r="F36" s="10">
        <f t="shared" si="0"/>
        <v>0</v>
      </c>
    </row>
    <row r="37" spans="1:13" x14ac:dyDescent="0.3">
      <c r="A37" s="12" t="s">
        <v>113</v>
      </c>
      <c r="B37" s="125" t="s">
        <v>64</v>
      </c>
      <c r="C37" s="35" t="s">
        <v>63</v>
      </c>
      <c r="D37" s="17">
        <v>1</v>
      </c>
      <c r="E37" s="18"/>
      <c r="F37" s="18">
        <f t="shared" si="0"/>
        <v>0</v>
      </c>
    </row>
    <row r="38" spans="1:13" ht="18" thickBot="1" x14ac:dyDescent="0.35">
      <c r="A38" s="95" t="s">
        <v>234</v>
      </c>
      <c r="B38" s="122" t="s">
        <v>235</v>
      </c>
      <c r="C38" s="110" t="s">
        <v>63</v>
      </c>
      <c r="D38" s="120">
        <v>2</v>
      </c>
      <c r="E38" s="111"/>
      <c r="F38" s="111">
        <f t="shared" si="0"/>
        <v>0</v>
      </c>
    </row>
    <row r="39" spans="1:13" ht="18" thickBot="1" x14ac:dyDescent="0.35">
      <c r="A39" s="63">
        <v>3</v>
      </c>
      <c r="B39" s="50" t="s">
        <v>52</v>
      </c>
      <c r="C39" s="33"/>
      <c r="D39" s="44"/>
      <c r="E39" s="16"/>
      <c r="F39" s="16"/>
    </row>
    <row r="40" spans="1:13" x14ac:dyDescent="0.3">
      <c r="A40" s="99" t="s">
        <v>83</v>
      </c>
      <c r="B40" s="121" t="s">
        <v>42</v>
      </c>
      <c r="C40" s="101"/>
      <c r="D40" s="102"/>
      <c r="E40" s="103"/>
      <c r="F40" s="103"/>
      <c r="J40" s="56"/>
      <c r="M40" s="56"/>
    </row>
    <row r="41" spans="1:13" x14ac:dyDescent="0.3">
      <c r="A41" s="64" t="s">
        <v>84</v>
      </c>
      <c r="B41" s="123" t="s">
        <v>177</v>
      </c>
      <c r="C41" s="34" t="s">
        <v>63</v>
      </c>
      <c r="D41" s="9">
        <v>1</v>
      </c>
      <c r="E41" s="10"/>
      <c r="F41" s="10">
        <f t="shared" ref="F41:F46" si="1">E41*D41</f>
        <v>0</v>
      </c>
    </row>
    <row r="42" spans="1:13" x14ac:dyDescent="0.3">
      <c r="A42" s="64" t="s">
        <v>85</v>
      </c>
      <c r="B42" s="123" t="s">
        <v>20</v>
      </c>
      <c r="C42" s="34" t="s">
        <v>1</v>
      </c>
      <c r="D42" s="9">
        <v>19.100000000000001</v>
      </c>
      <c r="E42" s="10"/>
      <c r="F42" s="10">
        <f t="shared" si="1"/>
        <v>0</v>
      </c>
      <c r="J42" s="56"/>
      <c r="M42" s="56"/>
    </row>
    <row r="43" spans="1:13" x14ac:dyDescent="0.3">
      <c r="A43" s="64" t="s">
        <v>86</v>
      </c>
      <c r="B43" s="123" t="s">
        <v>43</v>
      </c>
      <c r="C43" s="34" t="s">
        <v>1</v>
      </c>
      <c r="D43" s="9">
        <v>4</v>
      </c>
      <c r="E43" s="10"/>
      <c r="F43" s="10">
        <f t="shared" si="1"/>
        <v>0</v>
      </c>
    </row>
    <row r="44" spans="1:13" x14ac:dyDescent="0.3">
      <c r="A44" s="64" t="s">
        <v>114</v>
      </c>
      <c r="B44" s="123" t="s">
        <v>192</v>
      </c>
      <c r="C44" s="34" t="s">
        <v>63</v>
      </c>
      <c r="D44" s="9">
        <v>2</v>
      </c>
      <c r="E44" s="10"/>
      <c r="F44" s="10">
        <f t="shared" si="1"/>
        <v>0</v>
      </c>
    </row>
    <row r="45" spans="1:13" x14ac:dyDescent="0.3">
      <c r="A45" s="64" t="s">
        <v>115</v>
      </c>
      <c r="B45" s="123" t="s">
        <v>193</v>
      </c>
      <c r="C45" s="34" t="s">
        <v>17</v>
      </c>
      <c r="D45" s="9">
        <v>1</v>
      </c>
      <c r="E45" s="10"/>
      <c r="F45" s="10">
        <f t="shared" si="1"/>
        <v>0</v>
      </c>
    </row>
    <row r="46" spans="1:13" x14ac:dyDescent="0.3">
      <c r="A46" s="64" t="s">
        <v>191</v>
      </c>
      <c r="B46" s="123" t="s">
        <v>163</v>
      </c>
      <c r="C46" s="34" t="s">
        <v>63</v>
      </c>
      <c r="D46" s="9">
        <v>1</v>
      </c>
      <c r="E46" s="10"/>
      <c r="F46" s="10">
        <f t="shared" si="1"/>
        <v>0</v>
      </c>
    </row>
    <row r="47" spans="1:13" x14ac:dyDescent="0.3">
      <c r="A47" s="95" t="s">
        <v>87</v>
      </c>
      <c r="B47" s="122" t="s">
        <v>38</v>
      </c>
      <c r="C47" s="96"/>
      <c r="D47" s="97"/>
      <c r="E47" s="98"/>
      <c r="F47" s="98"/>
    </row>
    <row r="48" spans="1:13" x14ac:dyDescent="0.3">
      <c r="A48" s="64" t="s">
        <v>88</v>
      </c>
      <c r="B48" s="123" t="s">
        <v>39</v>
      </c>
      <c r="C48" s="34" t="s">
        <v>63</v>
      </c>
      <c r="D48" s="9">
        <v>1</v>
      </c>
      <c r="E48" s="10"/>
      <c r="F48" s="10">
        <f>E48*D48</f>
        <v>0</v>
      </c>
    </row>
    <row r="49" spans="1:6" x14ac:dyDescent="0.3">
      <c r="A49" s="64" t="s">
        <v>89</v>
      </c>
      <c r="B49" s="123" t="s">
        <v>40</v>
      </c>
      <c r="C49" s="34" t="s">
        <v>1</v>
      </c>
      <c r="D49" s="9">
        <v>1</v>
      </c>
      <c r="E49" s="10"/>
      <c r="F49" s="10">
        <f>E49*D49</f>
        <v>0</v>
      </c>
    </row>
    <row r="50" spans="1:6" x14ac:dyDescent="0.3">
      <c r="A50" s="64" t="s">
        <v>237</v>
      </c>
      <c r="B50" s="123" t="s">
        <v>37</v>
      </c>
      <c r="C50" s="34" t="s">
        <v>1</v>
      </c>
      <c r="D50" s="13">
        <v>2</v>
      </c>
      <c r="E50" s="10"/>
      <c r="F50" s="10">
        <f t="shared" ref="F50:F51" si="2">E50*D50</f>
        <v>0</v>
      </c>
    </row>
    <row r="51" spans="1:6" x14ac:dyDescent="0.3">
      <c r="A51" s="64" t="s">
        <v>238</v>
      </c>
      <c r="B51" s="123" t="s">
        <v>236</v>
      </c>
      <c r="C51" s="34" t="s">
        <v>1</v>
      </c>
      <c r="D51" s="13">
        <v>2</v>
      </c>
      <c r="E51" s="10"/>
      <c r="F51" s="10">
        <f t="shared" si="2"/>
        <v>0</v>
      </c>
    </row>
    <row r="52" spans="1:6" x14ac:dyDescent="0.3">
      <c r="A52" s="95" t="s">
        <v>90</v>
      </c>
      <c r="B52" s="122" t="s">
        <v>45</v>
      </c>
      <c r="C52" s="96"/>
      <c r="D52" s="97"/>
      <c r="E52" s="98"/>
      <c r="F52" s="98"/>
    </row>
    <row r="53" spans="1:6" x14ac:dyDescent="0.3">
      <c r="A53" s="64" t="s">
        <v>91</v>
      </c>
      <c r="B53" s="123" t="s">
        <v>20</v>
      </c>
      <c r="C53" s="34" t="s">
        <v>1</v>
      </c>
      <c r="D53" s="9">
        <v>2.4</v>
      </c>
      <c r="E53" s="10"/>
      <c r="F53" s="10">
        <f>E53*D53</f>
        <v>0</v>
      </c>
    </row>
    <row r="54" spans="1:6" ht="18" thickBot="1" x14ac:dyDescent="0.35">
      <c r="A54" s="65" t="s">
        <v>92</v>
      </c>
      <c r="B54" s="125" t="s">
        <v>44</v>
      </c>
      <c r="C54" s="35" t="s">
        <v>63</v>
      </c>
      <c r="D54" s="17">
        <v>1</v>
      </c>
      <c r="E54" s="18"/>
      <c r="F54" s="18">
        <f>E54*D54</f>
        <v>0</v>
      </c>
    </row>
    <row r="55" spans="1:6" ht="18" thickBot="1" x14ac:dyDescent="0.35">
      <c r="A55" s="63">
        <v>4</v>
      </c>
      <c r="B55" s="50" t="s">
        <v>54</v>
      </c>
      <c r="C55" s="33"/>
      <c r="D55" s="44"/>
      <c r="E55" s="16"/>
      <c r="F55" s="16"/>
    </row>
    <row r="56" spans="1:6" x14ac:dyDescent="0.3">
      <c r="A56" s="99" t="s">
        <v>116</v>
      </c>
      <c r="B56" s="121" t="s">
        <v>50</v>
      </c>
      <c r="C56" s="101"/>
      <c r="D56" s="102"/>
      <c r="E56" s="103"/>
      <c r="F56" s="103"/>
    </row>
    <row r="57" spans="1:6" x14ac:dyDescent="0.3">
      <c r="A57" s="64" t="s">
        <v>118</v>
      </c>
      <c r="B57" s="123" t="s">
        <v>55</v>
      </c>
      <c r="C57" s="34" t="s">
        <v>1</v>
      </c>
      <c r="D57" s="9">
        <v>83.6</v>
      </c>
      <c r="E57" s="10"/>
      <c r="F57" s="10">
        <f>E57*D57</f>
        <v>0</v>
      </c>
    </row>
    <row r="58" spans="1:6" x14ac:dyDescent="0.3">
      <c r="A58" s="64" t="s">
        <v>119</v>
      </c>
      <c r="B58" s="123" t="s">
        <v>65</v>
      </c>
      <c r="C58" s="34" t="s">
        <v>1</v>
      </c>
      <c r="D58" s="9">
        <v>127</v>
      </c>
      <c r="E58" s="10"/>
      <c r="F58" s="10">
        <f>E58*D58</f>
        <v>0</v>
      </c>
    </row>
    <row r="59" spans="1:6" x14ac:dyDescent="0.3">
      <c r="A59" s="64" t="s">
        <v>120</v>
      </c>
      <c r="B59" s="123" t="s">
        <v>46</v>
      </c>
      <c r="C59" s="34" t="s">
        <v>2</v>
      </c>
      <c r="D59" s="9">
        <f>1.5+1.5+6+6</f>
        <v>15</v>
      </c>
      <c r="E59" s="10"/>
      <c r="F59" s="10">
        <f>E59*D59</f>
        <v>0</v>
      </c>
    </row>
    <row r="60" spans="1:6" x14ac:dyDescent="0.3">
      <c r="A60" s="95" t="s">
        <v>121</v>
      </c>
      <c r="B60" s="122" t="s">
        <v>56</v>
      </c>
      <c r="C60" s="110"/>
      <c r="D60" s="97"/>
      <c r="E60" s="98"/>
      <c r="F60" s="111"/>
    </row>
    <row r="61" spans="1:6" x14ac:dyDescent="0.3">
      <c r="A61" s="64" t="s">
        <v>122</v>
      </c>
      <c r="B61" s="123" t="s">
        <v>60</v>
      </c>
      <c r="C61" s="34" t="s">
        <v>63</v>
      </c>
      <c r="D61" s="9">
        <v>14</v>
      </c>
      <c r="E61" s="10"/>
      <c r="F61" s="10">
        <f t="shared" ref="F61:F66" si="3">E61*D61</f>
        <v>0</v>
      </c>
    </row>
    <row r="62" spans="1:6" x14ac:dyDescent="0.3">
      <c r="A62" s="64" t="s">
        <v>196</v>
      </c>
      <c r="B62" s="123" t="s">
        <v>195</v>
      </c>
      <c r="C62" s="34" t="s">
        <v>63</v>
      </c>
      <c r="D62" s="9">
        <v>5</v>
      </c>
      <c r="E62" s="10"/>
      <c r="F62" s="10">
        <f t="shared" si="3"/>
        <v>0</v>
      </c>
    </row>
    <row r="63" spans="1:6" x14ac:dyDescent="0.3">
      <c r="A63" s="64" t="s">
        <v>123</v>
      </c>
      <c r="B63" s="123" t="s">
        <v>202</v>
      </c>
      <c r="C63" s="34" t="s">
        <v>63</v>
      </c>
      <c r="D63" s="13">
        <v>4</v>
      </c>
      <c r="E63" s="57"/>
      <c r="F63" s="57">
        <f t="shared" si="3"/>
        <v>0</v>
      </c>
    </row>
    <row r="64" spans="1:6" x14ac:dyDescent="0.3">
      <c r="A64" s="64" t="s">
        <v>124</v>
      </c>
      <c r="B64" s="123" t="s">
        <v>203</v>
      </c>
      <c r="C64" s="34" t="s">
        <v>63</v>
      </c>
      <c r="D64" s="13">
        <v>4</v>
      </c>
      <c r="E64" s="57"/>
      <c r="F64" s="57">
        <f t="shared" si="3"/>
        <v>0</v>
      </c>
    </row>
    <row r="65" spans="1:6" x14ac:dyDescent="0.3">
      <c r="A65" s="64" t="s">
        <v>204</v>
      </c>
      <c r="B65" s="123" t="s">
        <v>205</v>
      </c>
      <c r="C65" s="34" t="s">
        <v>63</v>
      </c>
      <c r="D65" s="13">
        <v>8</v>
      </c>
      <c r="E65" s="57"/>
      <c r="F65" s="57">
        <f t="shared" si="3"/>
        <v>0</v>
      </c>
    </row>
    <row r="66" spans="1:6" x14ac:dyDescent="0.3">
      <c r="A66" s="64" t="s">
        <v>125</v>
      </c>
      <c r="B66" s="123" t="s">
        <v>206</v>
      </c>
      <c r="C66" s="34" t="s">
        <v>63</v>
      </c>
      <c r="D66" s="13">
        <v>6</v>
      </c>
      <c r="E66" s="57"/>
      <c r="F66" s="57">
        <f t="shared" si="3"/>
        <v>0</v>
      </c>
    </row>
    <row r="67" spans="1:6" x14ac:dyDescent="0.3">
      <c r="A67" s="64" t="s">
        <v>207</v>
      </c>
      <c r="B67" s="123" t="s">
        <v>241</v>
      </c>
      <c r="C67" s="34" t="s">
        <v>63</v>
      </c>
      <c r="D67" s="9">
        <v>5</v>
      </c>
      <c r="E67" s="10"/>
      <c r="F67" s="10">
        <f>E67*D67</f>
        <v>0</v>
      </c>
    </row>
    <row r="68" spans="1:6" x14ac:dyDescent="0.3">
      <c r="A68" s="95" t="s">
        <v>126</v>
      </c>
      <c r="B68" s="126" t="s">
        <v>58</v>
      </c>
      <c r="C68" s="112"/>
      <c r="D68" s="97"/>
      <c r="E68" s="113"/>
      <c r="F68" s="114"/>
    </row>
    <row r="69" spans="1:6" x14ac:dyDescent="0.3">
      <c r="A69" s="64" t="s">
        <v>127</v>
      </c>
      <c r="B69" s="123" t="s">
        <v>30</v>
      </c>
      <c r="C69" s="34" t="s">
        <v>1</v>
      </c>
      <c r="D69" s="9">
        <f>D70+D71+D72</f>
        <v>954.5</v>
      </c>
      <c r="E69" s="10"/>
      <c r="F69" s="10">
        <f>E69*D69</f>
        <v>0</v>
      </c>
    </row>
    <row r="70" spans="1:6" x14ac:dyDescent="0.3">
      <c r="A70" s="64" t="s">
        <v>128</v>
      </c>
      <c r="B70" s="123" t="s">
        <v>31</v>
      </c>
      <c r="C70" s="34" t="s">
        <v>1</v>
      </c>
      <c r="D70" s="9">
        <v>420</v>
      </c>
      <c r="E70" s="10"/>
      <c r="F70" s="10">
        <f>E70*D70</f>
        <v>0</v>
      </c>
    </row>
    <row r="71" spans="1:6" x14ac:dyDescent="0.3">
      <c r="A71" s="64" t="s">
        <v>129</v>
      </c>
      <c r="B71" s="123" t="s">
        <v>32</v>
      </c>
      <c r="C71" s="34" t="s">
        <v>1</v>
      </c>
      <c r="D71" s="9">
        <v>475</v>
      </c>
      <c r="E71" s="10"/>
      <c r="F71" s="10">
        <f>E71*D71</f>
        <v>0</v>
      </c>
    </row>
    <row r="72" spans="1:6" x14ac:dyDescent="0.3">
      <c r="A72" s="64" t="s">
        <v>130</v>
      </c>
      <c r="B72" s="123" t="s">
        <v>178</v>
      </c>
      <c r="C72" s="34" t="s">
        <v>1</v>
      </c>
      <c r="D72" s="9">
        <v>59.5</v>
      </c>
      <c r="E72" s="10"/>
      <c r="F72" s="10">
        <f>E72*D72</f>
        <v>0</v>
      </c>
    </row>
    <row r="73" spans="1:6" x14ac:dyDescent="0.3">
      <c r="A73" s="95" t="s">
        <v>131</v>
      </c>
      <c r="B73" s="126" t="s">
        <v>57</v>
      </c>
      <c r="C73" s="115"/>
      <c r="D73" s="97"/>
      <c r="E73" s="113"/>
      <c r="F73" s="114"/>
    </row>
    <row r="74" spans="1:6" x14ac:dyDescent="0.3">
      <c r="A74" s="64" t="s">
        <v>117</v>
      </c>
      <c r="B74" s="123" t="s">
        <v>227</v>
      </c>
      <c r="C74" s="36" t="s">
        <v>63</v>
      </c>
      <c r="D74" s="9">
        <v>5</v>
      </c>
      <c r="E74" s="8"/>
      <c r="F74" s="10">
        <f>E74*D74</f>
        <v>0</v>
      </c>
    </row>
    <row r="75" spans="1:6" x14ac:dyDescent="0.3">
      <c r="A75" s="64" t="s">
        <v>188</v>
      </c>
      <c r="B75" s="123" t="s">
        <v>198</v>
      </c>
      <c r="C75" s="36" t="s">
        <v>63</v>
      </c>
      <c r="D75" s="9">
        <v>2</v>
      </c>
      <c r="E75" s="8"/>
      <c r="F75" s="10">
        <f>E75*D75</f>
        <v>0</v>
      </c>
    </row>
    <row r="76" spans="1:6" x14ac:dyDescent="0.3">
      <c r="A76" s="64" t="s">
        <v>225</v>
      </c>
      <c r="B76" s="123" t="s">
        <v>197</v>
      </c>
      <c r="C76" s="36" t="s">
        <v>63</v>
      </c>
      <c r="D76" s="9">
        <v>2</v>
      </c>
      <c r="E76" s="8"/>
      <c r="F76" s="10">
        <f>E76*D76</f>
        <v>0</v>
      </c>
    </row>
    <row r="77" spans="1:6" x14ac:dyDescent="0.3">
      <c r="A77" s="64" t="s">
        <v>226</v>
      </c>
      <c r="B77" s="123" t="s">
        <v>187</v>
      </c>
      <c r="C77" s="36" t="s">
        <v>63</v>
      </c>
      <c r="D77" s="9">
        <v>1</v>
      </c>
      <c r="E77" s="8"/>
      <c r="F77" s="10">
        <f>E77*D77</f>
        <v>0</v>
      </c>
    </row>
    <row r="78" spans="1:6" x14ac:dyDescent="0.3">
      <c r="A78" s="95" t="s">
        <v>132</v>
      </c>
      <c r="B78" s="122" t="s">
        <v>24</v>
      </c>
      <c r="C78" s="115"/>
      <c r="D78" s="97"/>
      <c r="E78" s="98"/>
      <c r="F78" s="98"/>
    </row>
    <row r="79" spans="1:6" x14ac:dyDescent="0.3">
      <c r="A79" s="64" t="s">
        <v>133</v>
      </c>
      <c r="B79" s="123" t="s">
        <v>25</v>
      </c>
      <c r="C79" s="34" t="s">
        <v>63</v>
      </c>
      <c r="D79" s="9">
        <v>1</v>
      </c>
      <c r="E79" s="10"/>
      <c r="F79" s="10">
        <f>E79*D79</f>
        <v>0</v>
      </c>
    </row>
    <row r="80" spans="1:6" x14ac:dyDescent="0.3">
      <c r="A80" s="64" t="s">
        <v>134</v>
      </c>
      <c r="B80" s="123" t="s">
        <v>164</v>
      </c>
      <c r="C80" s="34" t="s">
        <v>1</v>
      </c>
      <c r="D80" s="9">
        <v>6</v>
      </c>
      <c r="E80" s="10"/>
      <c r="F80" s="10">
        <f>E80*D80</f>
        <v>0</v>
      </c>
    </row>
    <row r="81" spans="1:7" x14ac:dyDescent="0.3">
      <c r="A81" s="64" t="s">
        <v>135</v>
      </c>
      <c r="B81" s="123" t="s">
        <v>26</v>
      </c>
      <c r="C81" s="34" t="s">
        <v>17</v>
      </c>
      <c r="D81" s="9">
        <v>1</v>
      </c>
      <c r="E81" s="10"/>
      <c r="F81" s="10">
        <f>E81*D81</f>
        <v>0</v>
      </c>
    </row>
    <row r="82" spans="1:7" x14ac:dyDescent="0.3">
      <c r="A82" s="95" t="s">
        <v>136</v>
      </c>
      <c r="B82" s="126" t="s">
        <v>66</v>
      </c>
      <c r="C82" s="115"/>
      <c r="D82" s="97"/>
      <c r="E82" s="113"/>
      <c r="F82" s="113"/>
    </row>
    <row r="83" spans="1:7" x14ac:dyDescent="0.3">
      <c r="A83" s="64" t="s">
        <v>137</v>
      </c>
      <c r="B83" s="128" t="s">
        <v>199</v>
      </c>
      <c r="C83" s="36" t="s">
        <v>2</v>
      </c>
      <c r="D83" s="9">
        <v>91.35</v>
      </c>
      <c r="E83" s="10"/>
      <c r="F83" s="10">
        <f t="shared" ref="F83:F89" si="4">E83*D83</f>
        <v>0</v>
      </c>
    </row>
    <row r="84" spans="1:7" s="7" customFormat="1" x14ac:dyDescent="0.3">
      <c r="A84" s="64" t="s">
        <v>138</v>
      </c>
      <c r="B84" s="128" t="s">
        <v>209</v>
      </c>
      <c r="C84" s="36" t="s">
        <v>2</v>
      </c>
      <c r="D84" s="9">
        <f>4.4+1.43+11.97</f>
        <v>17.8</v>
      </c>
      <c r="E84" s="10"/>
      <c r="F84" s="10">
        <f t="shared" si="4"/>
        <v>0</v>
      </c>
      <c r="G84" s="29"/>
    </row>
    <row r="85" spans="1:7" s="7" customFormat="1" x14ac:dyDescent="0.3">
      <c r="A85" s="64" t="s">
        <v>139</v>
      </c>
      <c r="B85" s="129" t="s">
        <v>240</v>
      </c>
      <c r="C85" s="36" t="s">
        <v>2</v>
      </c>
      <c r="D85" s="9">
        <v>6</v>
      </c>
      <c r="E85" s="10"/>
      <c r="F85" s="10">
        <f t="shared" si="4"/>
        <v>0</v>
      </c>
      <c r="G85" s="29"/>
    </row>
    <row r="86" spans="1:7" s="7" customFormat="1" x14ac:dyDescent="0.3">
      <c r="A86" s="64" t="s">
        <v>140</v>
      </c>
      <c r="B86" s="129" t="s">
        <v>239</v>
      </c>
      <c r="C86" s="36" t="s">
        <v>2</v>
      </c>
      <c r="D86" s="11">
        <f>4.7-0.9</f>
        <v>3.8000000000000003</v>
      </c>
      <c r="E86" s="10"/>
      <c r="F86" s="10">
        <f t="shared" si="4"/>
        <v>0</v>
      </c>
      <c r="G86" s="29"/>
    </row>
    <row r="87" spans="1:7" s="7" customFormat="1" x14ac:dyDescent="0.3">
      <c r="A87" s="64" t="s">
        <v>141</v>
      </c>
      <c r="B87" s="123" t="s">
        <v>166</v>
      </c>
      <c r="C87" s="34" t="s">
        <v>1</v>
      </c>
      <c r="D87" s="13">
        <v>44.11</v>
      </c>
      <c r="E87" s="10"/>
      <c r="F87" s="10">
        <f t="shared" si="4"/>
        <v>0</v>
      </c>
      <c r="G87" s="29"/>
    </row>
    <row r="88" spans="1:7" s="7" customFormat="1" x14ac:dyDescent="0.3">
      <c r="A88" s="64" t="s">
        <v>142</v>
      </c>
      <c r="B88" s="123" t="s">
        <v>165</v>
      </c>
      <c r="C88" s="34" t="s">
        <v>1</v>
      </c>
      <c r="D88" s="13">
        <f>1.8+0.9+0.9+0.9</f>
        <v>4.5</v>
      </c>
      <c r="E88" s="10"/>
      <c r="F88" s="10">
        <f t="shared" si="4"/>
        <v>0</v>
      </c>
      <c r="G88" s="29"/>
    </row>
    <row r="89" spans="1:7" x14ac:dyDescent="0.3">
      <c r="A89" s="64" t="s">
        <v>210</v>
      </c>
      <c r="B89" s="123" t="s">
        <v>208</v>
      </c>
      <c r="C89" s="34" t="s">
        <v>2</v>
      </c>
      <c r="D89" s="13">
        <v>12.2</v>
      </c>
      <c r="E89" s="10"/>
      <c r="F89" s="10">
        <f t="shared" si="4"/>
        <v>0</v>
      </c>
    </row>
    <row r="90" spans="1:7" ht="15.75" customHeight="1" x14ac:dyDescent="0.3">
      <c r="A90" s="108" t="s">
        <v>143</v>
      </c>
      <c r="B90" s="122" t="s">
        <v>214</v>
      </c>
      <c r="C90" s="96"/>
      <c r="D90" s="116"/>
      <c r="E90" s="98"/>
      <c r="F90" s="98"/>
    </row>
    <row r="91" spans="1:7" ht="15.75" customHeight="1" x14ac:dyDescent="0.3">
      <c r="A91" s="12" t="s">
        <v>144</v>
      </c>
      <c r="B91" s="123" t="s">
        <v>200</v>
      </c>
      <c r="C91" s="34" t="s">
        <v>190</v>
      </c>
      <c r="D91" s="13">
        <v>9</v>
      </c>
      <c r="E91" s="10"/>
      <c r="F91" s="10">
        <f>E91*D91</f>
        <v>0</v>
      </c>
    </row>
    <row r="92" spans="1:7" x14ac:dyDescent="0.3">
      <c r="A92" s="12" t="s">
        <v>145</v>
      </c>
      <c r="B92" s="123" t="s">
        <v>201</v>
      </c>
      <c r="C92" s="34" t="s">
        <v>190</v>
      </c>
      <c r="D92" s="13">
        <v>6</v>
      </c>
      <c r="E92" s="10"/>
      <c r="F92" s="10">
        <f>E92*D92</f>
        <v>0</v>
      </c>
    </row>
    <row r="93" spans="1:7" x14ac:dyDescent="0.3">
      <c r="A93" s="12" t="s">
        <v>212</v>
      </c>
      <c r="B93" s="123" t="s">
        <v>184</v>
      </c>
      <c r="C93" s="34" t="s">
        <v>1</v>
      </c>
      <c r="D93" s="13">
        <v>43</v>
      </c>
      <c r="E93" s="10"/>
      <c r="F93" s="10">
        <f>E93*D93</f>
        <v>0</v>
      </c>
    </row>
    <row r="94" spans="1:7" x14ac:dyDescent="0.3">
      <c r="A94" s="12" t="s">
        <v>213</v>
      </c>
      <c r="B94" s="123" t="s">
        <v>59</v>
      </c>
      <c r="C94" s="34" t="s">
        <v>1</v>
      </c>
      <c r="D94" s="13">
        <v>43</v>
      </c>
      <c r="E94" s="10"/>
      <c r="F94" s="10">
        <f>E94*D94</f>
        <v>0</v>
      </c>
    </row>
    <row r="95" spans="1:7" x14ac:dyDescent="0.3">
      <c r="A95" s="108" t="s">
        <v>146</v>
      </c>
      <c r="B95" s="122" t="s">
        <v>18</v>
      </c>
      <c r="C95" s="117"/>
      <c r="D95" s="109"/>
      <c r="E95" s="118"/>
      <c r="F95" s="98"/>
    </row>
    <row r="96" spans="1:7" x14ac:dyDescent="0.3">
      <c r="A96" s="64" t="s">
        <v>147</v>
      </c>
      <c r="B96" s="124" t="s">
        <v>68</v>
      </c>
      <c r="C96" s="30" t="s">
        <v>63</v>
      </c>
      <c r="D96" s="27">
        <v>8</v>
      </c>
      <c r="E96" s="14"/>
      <c r="F96" s="10">
        <f>E96*D96</f>
        <v>0</v>
      </c>
    </row>
    <row r="97" spans="1:13" x14ac:dyDescent="0.3">
      <c r="A97" s="64" t="s">
        <v>148</v>
      </c>
      <c r="B97" s="124" t="s">
        <v>186</v>
      </c>
      <c r="C97" s="30" t="s">
        <v>63</v>
      </c>
      <c r="D97" s="27">
        <v>2</v>
      </c>
      <c r="E97" s="14"/>
      <c r="F97" s="10">
        <f>E97*D97</f>
        <v>0</v>
      </c>
    </row>
    <row r="98" spans="1:13" x14ac:dyDescent="0.3">
      <c r="A98" s="64" t="s">
        <v>185</v>
      </c>
      <c r="B98" s="124" t="s">
        <v>67</v>
      </c>
      <c r="C98" s="34" t="s">
        <v>2</v>
      </c>
      <c r="D98" s="13">
        <v>0.9</v>
      </c>
      <c r="E98" s="10"/>
      <c r="F98" s="10">
        <f>E98*D98</f>
        <v>0</v>
      </c>
    </row>
    <row r="99" spans="1:13" x14ac:dyDescent="0.3">
      <c r="A99" s="64" t="s">
        <v>216</v>
      </c>
      <c r="B99" s="124" t="s">
        <v>215</v>
      </c>
      <c r="C99" s="34" t="s">
        <v>1</v>
      </c>
      <c r="D99" s="13">
        <v>30</v>
      </c>
      <c r="E99" s="10"/>
      <c r="F99" s="10">
        <f>E99*D99</f>
        <v>0</v>
      </c>
    </row>
    <row r="100" spans="1:13" x14ac:dyDescent="0.3">
      <c r="A100" s="95" t="s">
        <v>149</v>
      </c>
      <c r="B100" s="122" t="s">
        <v>167</v>
      </c>
      <c r="C100" s="96"/>
      <c r="D100" s="97"/>
      <c r="E100" s="98"/>
      <c r="F100" s="98"/>
    </row>
    <row r="101" spans="1:13" x14ac:dyDescent="0.3">
      <c r="A101" s="64" t="s">
        <v>150</v>
      </c>
      <c r="B101" s="123" t="s">
        <v>41</v>
      </c>
      <c r="C101" s="34" t="s">
        <v>1</v>
      </c>
      <c r="D101" s="9">
        <v>14.23</v>
      </c>
      <c r="E101" s="10"/>
      <c r="F101" s="10">
        <f>E101*D101</f>
        <v>0</v>
      </c>
    </row>
    <row r="102" spans="1:13" x14ac:dyDescent="0.3">
      <c r="A102" s="64" t="s">
        <v>151</v>
      </c>
      <c r="B102" s="123" t="s">
        <v>211</v>
      </c>
      <c r="C102" s="34" t="s">
        <v>1</v>
      </c>
      <c r="D102" s="9">
        <f>7.4*2</f>
        <v>14.8</v>
      </c>
      <c r="E102" s="10"/>
      <c r="F102" s="10">
        <f>E102*D102</f>
        <v>0</v>
      </c>
    </row>
    <row r="103" spans="1:13" x14ac:dyDescent="0.3">
      <c r="A103" s="95" t="s">
        <v>152</v>
      </c>
      <c r="B103" s="122" t="s">
        <v>189</v>
      </c>
      <c r="C103" s="96"/>
      <c r="D103" s="97"/>
      <c r="E103" s="98"/>
      <c r="F103" s="98"/>
    </row>
    <row r="104" spans="1:13" x14ac:dyDescent="0.3">
      <c r="A104" s="64" t="s">
        <v>153</v>
      </c>
      <c r="B104" s="123" t="s">
        <v>228</v>
      </c>
      <c r="C104" s="34" t="s">
        <v>2</v>
      </c>
      <c r="D104" s="9">
        <v>28.5</v>
      </c>
      <c r="E104" s="10"/>
      <c r="F104" s="10">
        <f t="shared" ref="F104:F109" si="5">E104*D104</f>
        <v>0</v>
      </c>
    </row>
    <row r="105" spans="1:13" x14ac:dyDescent="0.3">
      <c r="A105" s="64" t="s">
        <v>154</v>
      </c>
      <c r="B105" s="123" t="s">
        <v>230</v>
      </c>
      <c r="C105" s="34" t="s">
        <v>2</v>
      </c>
      <c r="D105" s="9">
        <v>8</v>
      </c>
      <c r="E105" s="10"/>
      <c r="F105" s="10">
        <f t="shared" si="5"/>
        <v>0</v>
      </c>
    </row>
    <row r="106" spans="1:13" x14ac:dyDescent="0.3">
      <c r="A106" s="64" t="s">
        <v>168</v>
      </c>
      <c r="B106" s="123" t="s">
        <v>231</v>
      </c>
      <c r="C106" s="34" t="s">
        <v>2</v>
      </c>
      <c r="D106" s="9">
        <v>54.1</v>
      </c>
      <c r="E106" s="10"/>
      <c r="F106" s="10">
        <f t="shared" si="5"/>
        <v>0</v>
      </c>
    </row>
    <row r="107" spans="1:13" x14ac:dyDescent="0.3">
      <c r="A107" s="64" t="s">
        <v>169</v>
      </c>
      <c r="B107" s="123" t="s">
        <v>232</v>
      </c>
      <c r="C107" s="34" t="s">
        <v>2</v>
      </c>
      <c r="D107" s="9">
        <f>9*5.2</f>
        <v>46.800000000000004</v>
      </c>
      <c r="E107" s="10"/>
      <c r="F107" s="10">
        <f t="shared" si="5"/>
        <v>0</v>
      </c>
    </row>
    <row r="108" spans="1:13" x14ac:dyDescent="0.3">
      <c r="A108" s="64" t="s">
        <v>170</v>
      </c>
      <c r="B108" s="123" t="s">
        <v>171</v>
      </c>
      <c r="C108" s="34" t="s">
        <v>2</v>
      </c>
      <c r="D108" s="9">
        <v>90.5</v>
      </c>
      <c r="E108" s="10"/>
      <c r="F108" s="10">
        <f t="shared" si="5"/>
        <v>0</v>
      </c>
    </row>
    <row r="109" spans="1:13" x14ac:dyDescent="0.3">
      <c r="A109" s="64" t="s">
        <v>229</v>
      </c>
      <c r="B109" s="123" t="s">
        <v>233</v>
      </c>
      <c r="C109" s="34" t="s">
        <v>2</v>
      </c>
      <c r="D109" s="9">
        <v>142.4</v>
      </c>
      <c r="E109" s="10"/>
      <c r="F109" s="10">
        <f t="shared" si="5"/>
        <v>0</v>
      </c>
    </row>
    <row r="110" spans="1:13" x14ac:dyDescent="0.3">
      <c r="A110" s="95" t="s">
        <v>155</v>
      </c>
      <c r="B110" s="122" t="s">
        <v>61</v>
      </c>
      <c r="C110" s="96"/>
      <c r="D110" s="97"/>
      <c r="E110" s="98"/>
      <c r="F110" s="98"/>
      <c r="M110" s="56"/>
    </row>
    <row r="111" spans="1:13" x14ac:dyDescent="0.3">
      <c r="A111" s="64" t="s">
        <v>156</v>
      </c>
      <c r="B111" s="123" t="s">
        <v>173</v>
      </c>
      <c r="C111" s="34" t="s">
        <v>1</v>
      </c>
      <c r="D111" s="9">
        <v>263.5</v>
      </c>
      <c r="E111" s="10"/>
      <c r="F111" s="10">
        <f>E111*D111</f>
        <v>0</v>
      </c>
    </row>
    <row r="112" spans="1:13" x14ac:dyDescent="0.3">
      <c r="A112" s="64" t="s">
        <v>172</v>
      </c>
      <c r="B112" s="123" t="s">
        <v>246</v>
      </c>
      <c r="C112" s="34" t="s">
        <v>1</v>
      </c>
      <c r="D112" s="9">
        <v>263.5</v>
      </c>
      <c r="E112" s="10"/>
      <c r="F112" s="10">
        <f>E112*D112</f>
        <v>0</v>
      </c>
      <c r="M112" s="56"/>
    </row>
    <row r="113" spans="1:6" x14ac:dyDescent="0.3">
      <c r="A113" s="95" t="s">
        <v>157</v>
      </c>
      <c r="B113" s="122" t="s">
        <v>62</v>
      </c>
      <c r="C113" s="96"/>
      <c r="D113" s="97"/>
      <c r="E113" s="98"/>
      <c r="F113" s="98"/>
    </row>
    <row r="114" spans="1:6" x14ac:dyDescent="0.3">
      <c r="A114" s="64" t="s">
        <v>158</v>
      </c>
      <c r="B114" s="123" t="s">
        <v>179</v>
      </c>
      <c r="C114" s="34" t="s">
        <v>63</v>
      </c>
      <c r="D114" s="9">
        <v>44</v>
      </c>
      <c r="E114" s="10"/>
      <c r="F114" s="10">
        <f>E114*D114</f>
        <v>0</v>
      </c>
    </row>
    <row r="115" spans="1:6" x14ac:dyDescent="0.3">
      <c r="A115" s="64" t="s">
        <v>159</v>
      </c>
      <c r="B115" s="123" t="s">
        <v>181</v>
      </c>
      <c r="C115" s="34" t="s">
        <v>63</v>
      </c>
      <c r="D115" s="9">
        <v>15</v>
      </c>
      <c r="E115" s="10"/>
      <c r="F115" s="10">
        <f>E115*D115</f>
        <v>0</v>
      </c>
    </row>
    <row r="116" spans="1:6" x14ac:dyDescent="0.3">
      <c r="A116" s="64" t="s">
        <v>160</v>
      </c>
      <c r="B116" s="123" t="s">
        <v>174</v>
      </c>
      <c r="C116" s="35" t="s">
        <v>63</v>
      </c>
      <c r="D116" s="17">
        <v>10</v>
      </c>
      <c r="E116" s="10"/>
      <c r="F116" s="10">
        <f>E116*D116</f>
        <v>0</v>
      </c>
    </row>
    <row r="117" spans="1:6" x14ac:dyDescent="0.3">
      <c r="A117" s="64" t="s">
        <v>180</v>
      </c>
      <c r="B117" s="123" t="s">
        <v>182</v>
      </c>
      <c r="C117" s="34" t="s">
        <v>63</v>
      </c>
      <c r="D117" s="9">
        <v>10</v>
      </c>
      <c r="E117" s="10"/>
      <c r="F117" s="10">
        <f>E117*D117</f>
        <v>0</v>
      </c>
    </row>
    <row r="118" spans="1:6" x14ac:dyDescent="0.3">
      <c r="A118" s="64" t="s">
        <v>183</v>
      </c>
      <c r="B118" s="123" t="s">
        <v>175</v>
      </c>
      <c r="C118" s="34" t="s">
        <v>63</v>
      </c>
      <c r="D118" s="9">
        <v>4</v>
      </c>
      <c r="E118" s="10"/>
      <c r="F118" s="10">
        <f>E118*D118</f>
        <v>0</v>
      </c>
    </row>
    <row r="119" spans="1:6" x14ac:dyDescent="0.3">
      <c r="A119" s="95" t="s">
        <v>217</v>
      </c>
      <c r="B119" s="122" t="s">
        <v>221</v>
      </c>
      <c r="C119" s="96"/>
      <c r="D119" s="97"/>
      <c r="E119" s="98"/>
      <c r="F119" s="98"/>
    </row>
    <row r="120" spans="1:6" x14ac:dyDescent="0.3">
      <c r="A120" s="64" t="s">
        <v>218</v>
      </c>
      <c r="B120" s="123" t="s">
        <v>222</v>
      </c>
      <c r="C120" s="34" t="s">
        <v>63</v>
      </c>
      <c r="D120" s="9">
        <v>1</v>
      </c>
      <c r="E120" s="10"/>
      <c r="F120" s="10">
        <f>E120*D120</f>
        <v>0</v>
      </c>
    </row>
    <row r="121" spans="1:6" x14ac:dyDescent="0.3">
      <c r="A121" s="64" t="s">
        <v>219</v>
      </c>
      <c r="B121" s="123" t="s">
        <v>223</v>
      </c>
      <c r="C121" s="34" t="s">
        <v>17</v>
      </c>
      <c r="D121" s="9">
        <v>1</v>
      </c>
      <c r="E121" s="10"/>
      <c r="F121" s="10">
        <f>E121*D121</f>
        <v>0</v>
      </c>
    </row>
    <row r="122" spans="1:6" x14ac:dyDescent="0.3">
      <c r="A122" s="64" t="s">
        <v>220</v>
      </c>
      <c r="B122" s="123" t="s">
        <v>224</v>
      </c>
      <c r="C122" s="35" t="s">
        <v>17</v>
      </c>
      <c r="D122" s="17">
        <v>1</v>
      </c>
      <c r="E122" s="10"/>
      <c r="F122" s="10">
        <f>E122*D122</f>
        <v>0</v>
      </c>
    </row>
    <row r="123" spans="1:6" ht="18" thickBot="1" x14ac:dyDescent="0.35">
      <c r="A123" s="95" t="s">
        <v>242</v>
      </c>
      <c r="B123" s="127" t="str">
        <f>'[1]PRESUPUESTO YERBAS BUENAS'!$B$182</f>
        <v>MANTENCIÓN Y  REPOSICIÓN GABINETES Y MANGUERAS  RED HUMEDA</v>
      </c>
      <c r="C123" s="119" t="s">
        <v>63</v>
      </c>
      <c r="D123" s="120">
        <v>2</v>
      </c>
      <c r="E123" s="114"/>
      <c r="F123" s="114">
        <f t="shared" ref="F123" si="6">+D123*E123</f>
        <v>0</v>
      </c>
    </row>
    <row r="124" spans="1:6" ht="18" thickBot="1" x14ac:dyDescent="0.35">
      <c r="A124" s="66"/>
      <c r="B124" s="51" t="s">
        <v>9</v>
      </c>
      <c r="C124" s="37"/>
      <c r="D124" s="45"/>
      <c r="E124" s="26"/>
      <c r="F124" s="15">
        <f>SUM(F11:F122)</f>
        <v>0</v>
      </c>
    </row>
    <row r="125" spans="1:6" x14ac:dyDescent="0.3">
      <c r="A125" s="67" t="s">
        <v>10</v>
      </c>
      <c r="B125" s="52" t="s">
        <v>11</v>
      </c>
      <c r="C125" s="38"/>
      <c r="D125" s="46"/>
      <c r="E125" s="58">
        <v>0.1</v>
      </c>
      <c r="F125" s="22">
        <f>ROUNDUP(E125*F124,0)</f>
        <v>0</v>
      </c>
    </row>
    <row r="126" spans="1:6" ht="18" thickBot="1" x14ac:dyDescent="0.35">
      <c r="A126" s="68" t="s">
        <v>12</v>
      </c>
      <c r="B126" s="53" t="s">
        <v>13</v>
      </c>
      <c r="C126" s="39"/>
      <c r="D126" s="47"/>
      <c r="E126" s="59">
        <v>0.15</v>
      </c>
      <c r="F126" s="23">
        <f>ROUNDUP(E126*F124,0)</f>
        <v>0</v>
      </c>
    </row>
    <row r="127" spans="1:6" ht="18" thickBot="1" x14ac:dyDescent="0.35">
      <c r="A127" s="66"/>
      <c r="B127" s="51" t="s">
        <v>14</v>
      </c>
      <c r="C127" s="37"/>
      <c r="D127" s="45"/>
      <c r="E127" s="60"/>
      <c r="F127" s="15">
        <f>SUM(F124:F126)</f>
        <v>0</v>
      </c>
    </row>
    <row r="128" spans="1:6" ht="18" thickBot="1" x14ac:dyDescent="0.35">
      <c r="A128" s="69"/>
      <c r="B128" s="54" t="s">
        <v>15</v>
      </c>
      <c r="C128" s="40"/>
      <c r="D128" s="48"/>
      <c r="E128" s="61">
        <v>0.19</v>
      </c>
      <c r="F128" s="22">
        <f>ROUNDUP(E128*F127,0)</f>
        <v>0</v>
      </c>
    </row>
    <row r="129" spans="1:6" ht="18" thickBot="1" x14ac:dyDescent="0.35">
      <c r="A129" s="66"/>
      <c r="B129" s="51" t="s">
        <v>0</v>
      </c>
      <c r="C129" s="37"/>
      <c r="D129" s="45"/>
      <c r="E129" s="26"/>
      <c r="F129" s="15">
        <f>SUM(F127:F128)</f>
        <v>0</v>
      </c>
    </row>
    <row r="130" spans="1:6" x14ac:dyDescent="0.3">
      <c r="A130" s="76"/>
      <c r="B130" s="77"/>
      <c r="C130" s="78"/>
      <c r="D130" s="79"/>
      <c r="E130" s="80"/>
      <c r="F130" s="80"/>
    </row>
    <row r="131" spans="1:6" x14ac:dyDescent="0.3">
      <c r="A131" s="81"/>
      <c r="B131" s="82"/>
      <c r="C131" s="83"/>
      <c r="D131" s="84"/>
      <c r="E131" s="85"/>
      <c r="F131" s="80"/>
    </row>
    <row r="132" spans="1:6" x14ac:dyDescent="0.3">
      <c r="A132" s="86"/>
      <c r="B132" s="87"/>
      <c r="C132" s="83"/>
      <c r="D132" s="84"/>
      <c r="E132" s="85"/>
      <c r="F132" s="80"/>
    </row>
    <row r="133" spans="1:6" x14ac:dyDescent="0.3">
      <c r="A133" s="88"/>
      <c r="B133" s="89"/>
      <c r="C133" s="83"/>
      <c r="D133" s="84"/>
      <c r="E133" s="85"/>
      <c r="F133" s="80"/>
    </row>
    <row r="134" spans="1:6" x14ac:dyDescent="0.3">
      <c r="A134" s="86"/>
      <c r="B134" s="90"/>
      <c r="C134" s="83"/>
      <c r="D134" s="84"/>
      <c r="E134" s="85"/>
      <c r="F134" s="80"/>
    </row>
    <row r="135" spans="1:6" x14ac:dyDescent="0.3">
      <c r="A135" s="86"/>
      <c r="B135" s="90"/>
      <c r="C135" s="83"/>
      <c r="D135" s="84"/>
      <c r="E135" s="85"/>
      <c r="F135" s="80"/>
    </row>
    <row r="136" spans="1:6" x14ac:dyDescent="0.3">
      <c r="A136" s="86"/>
      <c r="B136" s="90"/>
      <c r="C136" s="83"/>
      <c r="D136" s="84"/>
      <c r="E136" s="85"/>
      <c r="F136" s="80"/>
    </row>
    <row r="137" spans="1:6" x14ac:dyDescent="0.3">
      <c r="A137" s="91"/>
      <c r="B137" s="92"/>
      <c r="C137" s="83"/>
      <c r="D137" s="84"/>
      <c r="E137" s="93"/>
      <c r="F137" s="80"/>
    </row>
    <row r="138" spans="1:6" x14ac:dyDescent="0.3">
      <c r="A138" s="76"/>
      <c r="B138" s="144"/>
      <c r="C138" s="83"/>
      <c r="D138" s="84"/>
      <c r="E138" s="94"/>
      <c r="F138" s="19"/>
    </row>
    <row r="139" spans="1:6" x14ac:dyDescent="0.3">
      <c r="A139" s="76"/>
      <c r="B139" s="78" t="s">
        <v>248</v>
      </c>
      <c r="C139" s="78"/>
      <c r="D139" s="79"/>
      <c r="E139" s="80"/>
      <c r="F139" s="80"/>
    </row>
    <row r="140" spans="1:6" x14ac:dyDescent="0.3">
      <c r="A140" s="76"/>
      <c r="B140" s="78" t="s">
        <v>249</v>
      </c>
      <c r="C140" s="78"/>
      <c r="D140" s="79"/>
      <c r="E140" s="80"/>
      <c r="F140" s="80"/>
    </row>
    <row r="141" spans="1:6" x14ac:dyDescent="0.3">
      <c r="A141" s="76"/>
      <c r="B141" s="78" t="s">
        <v>250</v>
      </c>
      <c r="C141" s="78"/>
      <c r="D141" s="79"/>
      <c r="E141" s="80"/>
      <c r="F141" s="80"/>
    </row>
    <row r="142" spans="1:6" x14ac:dyDescent="0.3">
      <c r="A142" s="76"/>
      <c r="B142" s="77"/>
      <c r="C142" s="78"/>
      <c r="D142" s="79"/>
      <c r="E142" s="80"/>
      <c r="F142" s="80"/>
    </row>
    <row r="143" spans="1:6" x14ac:dyDescent="0.3">
      <c r="A143" s="76"/>
      <c r="B143" s="77"/>
      <c r="C143" s="78"/>
      <c r="D143" s="79"/>
      <c r="E143" s="80"/>
      <c r="F143" s="80"/>
    </row>
    <row r="144" spans="1:6" x14ac:dyDescent="0.3">
      <c r="A144" s="76"/>
      <c r="B144" s="77"/>
      <c r="C144" s="78"/>
      <c r="D144" s="79"/>
      <c r="E144" s="80"/>
      <c r="F144" s="80"/>
    </row>
    <row r="145" spans="1:6" x14ac:dyDescent="0.3">
      <c r="A145" s="76"/>
      <c r="B145" s="77"/>
      <c r="C145" s="78"/>
      <c r="D145" s="79"/>
      <c r="E145" s="80"/>
      <c r="F145" s="80"/>
    </row>
    <row r="146" spans="1:6" x14ac:dyDescent="0.3">
      <c r="A146" s="76"/>
      <c r="B146" s="77"/>
      <c r="C146" s="78"/>
      <c r="D146" s="79"/>
      <c r="E146" s="80"/>
      <c r="F146" s="80"/>
    </row>
    <row r="147" spans="1:6" x14ac:dyDescent="0.3">
      <c r="A147" s="76"/>
      <c r="B147" s="77"/>
      <c r="C147" s="78"/>
      <c r="D147" s="79"/>
      <c r="E147" s="80"/>
      <c r="F147" s="80"/>
    </row>
  </sheetData>
  <mergeCells count="7">
    <mergeCell ref="A1:F1"/>
    <mergeCell ref="C2:F2"/>
    <mergeCell ref="C3:F3"/>
    <mergeCell ref="C4:F4"/>
    <mergeCell ref="A2:B2"/>
    <mergeCell ref="A3:B3"/>
    <mergeCell ref="A4:B4"/>
  </mergeCells>
  <pageMargins left="1" right="1" top="1" bottom="1" header="0.5" footer="0.5"/>
  <pageSetup paperSize="127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PPTO PASITOS DE CARACOL</vt:lpstr>
      <vt:lpstr>'PPTO PASITOS DE CARACOL'!Área_de_impresión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Isabel Salazar Miranda</dc:creator>
  <cp:lastModifiedBy>Infreaestructura 02</cp:lastModifiedBy>
  <cp:lastPrinted>2021-11-23T13:31:27Z</cp:lastPrinted>
  <dcterms:created xsi:type="dcterms:W3CDTF">2017-12-18T12:35:10Z</dcterms:created>
  <dcterms:modified xsi:type="dcterms:W3CDTF">2021-12-27T15:20:50Z</dcterms:modified>
</cp:coreProperties>
</file>