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nfraestructura 03\Documents\CORPORACION\CORPORACION\DAVID\_PROYECTOS EN GENERAL (AÑADIR SOLO A ESTA CARPETA)\PROYECTOS DE EMERGENCIA\AGUAS BUENAS\"/>
    </mc:Choice>
  </mc:AlternateContent>
  <xr:revisionPtr revIDLastSave="0" documentId="13_ncr:1_{C596D308-2D12-4E7A-A580-63F754BB29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TO EMERGENCIA AGUAS BUENAS" sheetId="20" r:id="rId1"/>
  </sheets>
  <definedNames>
    <definedName name="_xlnm.Print_Area" localSheetId="0">'PPTO EMERGENCIA AGUAS BUENAS'!$A$1:$F$54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0" l="1"/>
  <c r="D26" i="20"/>
  <c r="F26" i="20" s="1"/>
  <c r="F27" i="20"/>
  <c r="D28" i="20"/>
  <c r="F28" i="20"/>
  <c r="D24" i="20" l="1"/>
  <c r="D19" i="20" l="1"/>
  <c r="D15" i="20" l="1"/>
  <c r="F18" i="20"/>
  <c r="F21" i="20"/>
  <c r="F16" i="20" l="1"/>
  <c r="F19" i="20" l="1"/>
  <c r="F32" i="20" l="1"/>
  <c r="F31" i="20"/>
  <c r="F30" i="20"/>
  <c r="F24" i="20"/>
  <c r="F15" i="20"/>
  <c r="F12" i="20"/>
  <c r="F10" i="20"/>
  <c r="F17" i="20" l="1"/>
  <c r="F33" i="20" s="1"/>
  <c r="F34" i="20" l="1"/>
  <c r="F35" i="20"/>
  <c r="F36" i="20" l="1"/>
  <c r="F37" i="20" s="1"/>
  <c r="F38" i="20" s="1"/>
</calcChain>
</file>

<file path=xl/sharedStrings.xml><?xml version="1.0" encoding="utf-8"?>
<sst xmlns="http://schemas.openxmlformats.org/spreadsheetml/2006/main" count="90" uniqueCount="75">
  <si>
    <t>CANTIDAD</t>
  </si>
  <si>
    <t>1.7.1</t>
  </si>
  <si>
    <t>INSTALACION DE FAENAS  Y DEPENDENCIAS PROVISORIAS</t>
  </si>
  <si>
    <t>GL</t>
  </si>
  <si>
    <t>1.7.2</t>
  </si>
  <si>
    <t>LETRERO DE OBRA</t>
  </si>
  <si>
    <t>UNI.</t>
  </si>
  <si>
    <t>1.7.3</t>
  </si>
  <si>
    <t>ASEO DE LA OBRA</t>
  </si>
  <si>
    <t>1.7.4</t>
  </si>
  <si>
    <t>RETIRO DE ESCOMBROS</t>
  </si>
  <si>
    <t>1.7.5</t>
  </si>
  <si>
    <t>ENTREGA FINAL DE LA OBRA</t>
  </si>
  <si>
    <t>TOTAL OBRA</t>
  </si>
  <si>
    <t>PRESUPUESTO DE LA OBRA</t>
  </si>
  <si>
    <t>PROYECTO</t>
  </si>
  <si>
    <t>UBICACIÓN</t>
  </si>
  <si>
    <t>FECHA</t>
  </si>
  <si>
    <t>ITEM</t>
  </si>
  <si>
    <t>PARTIDA</t>
  </si>
  <si>
    <t>UNIDAD</t>
  </si>
  <si>
    <t>P.UNIT.</t>
  </si>
  <si>
    <t>COSTO DIRECTO</t>
  </si>
  <si>
    <t>A.-</t>
  </si>
  <si>
    <t>GASTOS GENERALES</t>
  </si>
  <si>
    <t>B.-</t>
  </si>
  <si>
    <t>UTILIDADES</t>
  </si>
  <si>
    <t>NETO</t>
  </si>
  <si>
    <t>IVA</t>
  </si>
  <si>
    <t>OBRAS PROVISIONALES</t>
  </si>
  <si>
    <t>1.7</t>
  </si>
  <si>
    <t>GENERALIDADES</t>
  </si>
  <si>
    <t>P. TOTAL</t>
  </si>
  <si>
    <t>REPOSICIÓN HOJALATERÍAS</t>
  </si>
  <si>
    <t>ML</t>
  </si>
  <si>
    <t>UN</t>
  </si>
  <si>
    <t>M2</t>
  </si>
  <si>
    <t>REPOSICIÓN PUERTAS</t>
  </si>
  <si>
    <t xml:space="preserve">REPOSICIÓN DE VENTANAS </t>
  </si>
  <si>
    <t>DE ACERO PRE - PINTADO</t>
  </si>
  <si>
    <t>2.1</t>
  </si>
  <si>
    <t>2.2</t>
  </si>
  <si>
    <t>2.3</t>
  </si>
  <si>
    <t>2.4</t>
  </si>
  <si>
    <t>2.5</t>
  </si>
  <si>
    <t>3.1</t>
  </si>
  <si>
    <t>4.1</t>
  </si>
  <si>
    <t>5.1</t>
  </si>
  <si>
    <t>REPOSICION VENTANA PVC DVH</t>
  </si>
  <si>
    <t>CERRADURAS ANTIPÁNICO</t>
  </si>
  <si>
    <t xml:space="preserve">DESARME VENTANAS DE MADERA </t>
  </si>
  <si>
    <t>CONSERVACIÓN ESTRUCTURA BOW WINDOW</t>
  </si>
  <si>
    <t>CONSERVACIÓN Y REPARACIÓN DE VANO DE VENTANA</t>
  </si>
  <si>
    <t>4.1.1</t>
  </si>
  <si>
    <t>4.1.2</t>
  </si>
  <si>
    <t>4.1.3</t>
  </si>
  <si>
    <t>4.1.4</t>
  </si>
  <si>
    <t>CONSERVACIÓN Y REPARACIÓN DE VANO DE PUERTAS</t>
  </si>
  <si>
    <t>5.2</t>
  </si>
  <si>
    <t>5.3</t>
  </si>
  <si>
    <t xml:space="preserve">REPOSICIÓN HOJALATERÍAS VENTANAS </t>
  </si>
  <si>
    <t xml:space="preserve">REPOSICIÓN CANALES DE AGUAS LLUVIAS </t>
  </si>
  <si>
    <t>REPOSICIÓN FORROS</t>
  </si>
  <si>
    <t>SECTOR AGUAS BUENAS</t>
  </si>
  <si>
    <t xml:space="preserve">REPOSICIÓN DE FIJACIONES Y SELLOS </t>
  </si>
  <si>
    <t>REPOSICIÓN PUERTA SALIDA EMERGENCIA</t>
  </si>
  <si>
    <t>REPARACIONES EN CUBIERTA</t>
  </si>
  <si>
    <t>INCL. GASTOS GENERALES</t>
  </si>
  <si>
    <t xml:space="preserve">REPOSICIÓN BAJADAS  </t>
  </si>
  <si>
    <t xml:space="preserve">SELLOS DE ESPUMA DE POLIURETANO </t>
  </si>
  <si>
    <t>M3</t>
  </si>
  <si>
    <t>JULIO 2022</t>
  </si>
  <si>
    <t>4.1.5</t>
  </si>
  <si>
    <t xml:space="preserve">DESARME Y RETIRO DE HOJALATERÍAS </t>
  </si>
  <si>
    <t>CONSERVACIÓN EMERGENCIA ESCUELA RURAL AGUAS BUENAS, ANCUD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</si>
</sst>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  <numFmt numFmtId="166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HP Simplified Light"/>
      <family val="2"/>
    </font>
    <font>
      <b/>
      <sz val="14"/>
      <color theme="0"/>
      <name val="HP Simplified Light"/>
      <family val="2"/>
    </font>
    <font>
      <b/>
      <sz val="12"/>
      <name val="HP Simplified Light"/>
      <family val="2"/>
    </font>
    <font>
      <sz val="12"/>
      <name val="HP Simplified Light"/>
      <family val="2"/>
    </font>
    <font>
      <sz val="12"/>
      <color theme="1"/>
      <name val="HP Simplified Light"/>
      <family val="2"/>
    </font>
    <font>
      <b/>
      <sz val="12"/>
      <color theme="1"/>
      <name val="HP Simplified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6">
    <xf numFmtId="0" fontId="0" fillId="0" borderId="0" xfId="0"/>
    <xf numFmtId="166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2" fillId="4" borderId="3" xfId="0" applyFont="1" applyFill="1" applyBorder="1"/>
    <xf numFmtId="0" fontId="2" fillId="4" borderId="1" xfId="0" applyFont="1" applyFill="1" applyBorder="1" applyAlignment="1">
      <alignment horizontal="center"/>
    </xf>
    <xf numFmtId="166" fontId="2" fillId="4" borderId="4" xfId="0" applyNumberFormat="1" applyFont="1" applyFill="1" applyBorder="1" applyAlignment="1">
      <alignment horizontal="right"/>
    </xf>
    <xf numFmtId="166" fontId="2" fillId="4" borderId="1" xfId="0" applyNumberFormat="1" applyFont="1" applyFill="1" applyBorder="1" applyAlignment="1">
      <alignment horizontal="right"/>
    </xf>
    <xf numFmtId="9" fontId="2" fillId="4" borderId="1" xfId="0" applyNumberFormat="1" applyFont="1" applyFill="1" applyBorder="1" applyAlignment="1">
      <alignment horizontal="right"/>
    </xf>
    <xf numFmtId="0" fontId="2" fillId="4" borderId="31" xfId="0" applyFont="1" applyFill="1" applyBorder="1"/>
    <xf numFmtId="0" fontId="2" fillId="4" borderId="30" xfId="0" applyFont="1" applyFill="1" applyBorder="1" applyAlignment="1">
      <alignment horizontal="center"/>
    </xf>
    <xf numFmtId="166" fontId="2" fillId="4" borderId="26" xfId="0" applyNumberFormat="1" applyFont="1" applyFill="1" applyBorder="1" applyAlignment="1">
      <alignment horizontal="right"/>
    </xf>
    <xf numFmtId="166" fontId="0" fillId="0" borderId="0" xfId="0" applyNumberFormat="1"/>
    <xf numFmtId="0" fontId="2" fillId="4" borderId="26" xfId="0" applyFont="1" applyFill="1" applyBorder="1" applyAlignment="1">
      <alignment horizontal="center"/>
    </xf>
    <xf numFmtId="165" fontId="2" fillId="4" borderId="31" xfId="0" applyNumberFormat="1" applyFon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166" fontId="3" fillId="4" borderId="3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166" fontId="5" fillId="2" borderId="3" xfId="1" applyNumberFormat="1" applyFont="1" applyFill="1" applyBorder="1" applyAlignment="1">
      <alignment horizontal="right" vertical="center"/>
    </xf>
    <xf numFmtId="166" fontId="5" fillId="2" borderId="1" xfId="2" applyNumberFormat="1" applyFont="1" applyFill="1" applyBorder="1" applyAlignment="1">
      <alignment horizontal="right"/>
    </xf>
    <xf numFmtId="0" fontId="4" fillId="3" borderId="18" xfId="0" applyFont="1" applyFill="1" applyBorder="1" applyAlignment="1">
      <alignment horizontal="left" vertical="top"/>
    </xf>
    <xf numFmtId="0" fontId="4" fillId="3" borderId="25" xfId="0" applyFont="1" applyFill="1" applyBorder="1" applyAlignment="1">
      <alignment horizontal="left" vertical="top" wrapText="1"/>
    </xf>
    <xf numFmtId="0" fontId="6" fillId="3" borderId="25" xfId="0" applyFont="1" applyFill="1" applyBorder="1" applyAlignment="1">
      <alignment horizontal="center" vertical="center"/>
    </xf>
    <xf numFmtId="165" fontId="6" fillId="3" borderId="25" xfId="0" applyNumberFormat="1" applyFont="1" applyFill="1" applyBorder="1" applyAlignment="1">
      <alignment horizontal="center" vertical="center"/>
    </xf>
    <xf numFmtId="166" fontId="6" fillId="3" borderId="16" xfId="1" applyNumberFormat="1" applyFont="1" applyFill="1" applyBorder="1" applyAlignment="1">
      <alignment horizontal="right" vertical="center"/>
    </xf>
    <xf numFmtId="166" fontId="6" fillId="3" borderId="15" xfId="1" applyNumberFormat="1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left" vertical="top"/>
    </xf>
    <xf numFmtId="0" fontId="5" fillId="3" borderId="21" xfId="0" applyFont="1" applyFill="1" applyBorder="1" applyAlignment="1">
      <alignment horizontal="left" vertical="top" wrapText="1" indent="1"/>
    </xf>
    <xf numFmtId="0" fontId="6" fillId="3" borderId="21" xfId="0" applyFont="1" applyFill="1" applyBorder="1" applyAlignment="1">
      <alignment horizontal="center" vertical="center"/>
    </xf>
    <xf numFmtId="165" fontId="6" fillId="3" borderId="21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left" vertical="top"/>
    </xf>
    <xf numFmtId="0" fontId="5" fillId="3" borderId="22" xfId="0" applyFont="1" applyFill="1" applyBorder="1" applyAlignment="1">
      <alignment horizontal="left" vertical="top" wrapText="1" indent="1"/>
    </xf>
    <xf numFmtId="0" fontId="6" fillId="3" borderId="22" xfId="0" applyFont="1" applyFill="1" applyBorder="1" applyAlignment="1">
      <alignment horizontal="center" vertical="center"/>
    </xf>
    <xf numFmtId="165" fontId="6" fillId="3" borderId="22" xfId="0" applyNumberFormat="1" applyFont="1" applyFill="1" applyBorder="1" applyAlignment="1">
      <alignment horizontal="center" vertical="center"/>
    </xf>
    <xf numFmtId="166" fontId="6" fillId="3" borderId="13" xfId="2" applyNumberFormat="1" applyFont="1" applyFill="1" applyBorder="1" applyAlignment="1">
      <alignment horizontal="right" vertical="center"/>
    </xf>
    <xf numFmtId="166" fontId="6" fillId="3" borderId="15" xfId="2" applyNumberFormat="1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left" vertical="top" wrapText="1" indent="1"/>
    </xf>
    <xf numFmtId="0" fontId="6" fillId="3" borderId="23" xfId="0" applyFont="1" applyFill="1" applyBorder="1" applyAlignment="1">
      <alignment horizontal="center" vertical="center"/>
    </xf>
    <xf numFmtId="165" fontId="6" fillId="3" borderId="23" xfId="0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left" vertical="top"/>
    </xf>
    <xf numFmtId="0" fontId="5" fillId="3" borderId="24" xfId="0" applyFont="1" applyFill="1" applyBorder="1" applyAlignment="1">
      <alignment horizontal="left" vertical="top" wrapText="1" indent="1"/>
    </xf>
    <xf numFmtId="0" fontId="6" fillId="3" borderId="24" xfId="0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top" wrapText="1"/>
    </xf>
    <xf numFmtId="166" fontId="6" fillId="3" borderId="16" xfId="2" applyNumberFormat="1" applyFont="1" applyFill="1" applyBorder="1" applyAlignment="1">
      <alignment horizontal="right" vertical="center"/>
    </xf>
    <xf numFmtId="166" fontId="6" fillId="3" borderId="0" xfId="2" applyNumberFormat="1" applyFont="1" applyFill="1" applyBorder="1" applyAlignment="1">
      <alignment horizontal="right" vertical="center"/>
    </xf>
    <xf numFmtId="166" fontId="6" fillId="3" borderId="17" xfId="1" applyNumberFormat="1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left" vertical="top"/>
    </xf>
    <xf numFmtId="0" fontId="5" fillId="3" borderId="25" xfId="0" applyFont="1" applyFill="1" applyBorder="1" applyAlignment="1">
      <alignment horizontal="left" vertical="top" wrapText="1" indent="1"/>
    </xf>
    <xf numFmtId="166" fontId="6" fillId="3" borderId="13" xfId="1" applyNumberFormat="1" applyFont="1" applyFill="1" applyBorder="1" applyAlignment="1">
      <alignment horizontal="right" vertical="center"/>
    </xf>
    <xf numFmtId="0" fontId="5" fillId="3" borderId="25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top" wrapText="1" indent="1"/>
    </xf>
    <xf numFmtId="0" fontId="4" fillId="3" borderId="27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left" vertical="top" wrapText="1" indent="1"/>
    </xf>
    <xf numFmtId="0" fontId="5" fillId="3" borderId="28" xfId="0" applyFont="1" applyFill="1" applyBorder="1" applyAlignment="1">
      <alignment horizontal="center" vertical="center"/>
    </xf>
    <xf numFmtId="165" fontId="5" fillId="3" borderId="28" xfId="0" applyNumberFormat="1" applyFont="1" applyFill="1" applyBorder="1" applyAlignment="1">
      <alignment horizontal="center" vertical="center"/>
    </xf>
    <xf numFmtId="166" fontId="5" fillId="3" borderId="29" xfId="1" applyNumberFormat="1" applyFont="1" applyFill="1" applyBorder="1" applyAlignment="1">
      <alignment horizontal="right" vertical="center"/>
    </xf>
    <xf numFmtId="166" fontId="5" fillId="3" borderId="27" xfId="2" applyNumberFormat="1" applyFont="1" applyFill="1" applyBorder="1" applyAlignment="1">
      <alignment horizontal="right"/>
    </xf>
    <xf numFmtId="0" fontId="5" fillId="3" borderId="23" xfId="0" applyFont="1" applyFill="1" applyBorder="1" applyAlignment="1">
      <alignment horizontal="left" vertical="top" wrapText="1" indent="2"/>
    </xf>
    <xf numFmtId="0" fontId="5" fillId="3" borderId="21" xfId="0" applyFont="1" applyFill="1" applyBorder="1" applyAlignment="1">
      <alignment horizontal="center" vertical="center"/>
    </xf>
    <xf numFmtId="165" fontId="5" fillId="3" borderId="21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top" wrapText="1" indent="2"/>
    </xf>
    <xf numFmtId="166" fontId="5" fillId="3" borderId="16" xfId="2" applyNumberFormat="1" applyFont="1" applyFill="1" applyBorder="1" applyAlignment="1">
      <alignment horizontal="right" vertical="center"/>
    </xf>
    <xf numFmtId="0" fontId="5" fillId="3" borderId="25" xfId="0" applyFont="1" applyFill="1" applyBorder="1" applyAlignment="1">
      <alignment horizontal="center" vertical="center"/>
    </xf>
    <xf numFmtId="165" fontId="5" fillId="3" borderId="25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7" fillId="2" borderId="16" xfId="0" applyFont="1" applyFill="1" applyBorder="1"/>
    <xf numFmtId="0" fontId="7" fillId="2" borderId="15" xfId="0" applyFont="1" applyFill="1" applyBorder="1" applyAlignment="1">
      <alignment horizontal="center"/>
    </xf>
    <xf numFmtId="165" fontId="7" fillId="2" borderId="16" xfId="0" applyNumberFormat="1" applyFont="1" applyFill="1" applyBorder="1" applyAlignment="1">
      <alignment horizontal="center"/>
    </xf>
    <xf numFmtId="9" fontId="7" fillId="2" borderId="15" xfId="0" applyNumberFormat="1" applyFont="1" applyFill="1" applyBorder="1" applyAlignment="1">
      <alignment horizontal="right"/>
    </xf>
    <xf numFmtId="166" fontId="7" fillId="2" borderId="25" xfId="0" applyNumberFormat="1" applyFont="1" applyFill="1" applyBorder="1" applyAlignment="1">
      <alignment horizontal="right"/>
    </xf>
    <xf numFmtId="0" fontId="7" fillId="2" borderId="14" xfId="0" applyFont="1" applyFill="1" applyBorder="1" applyAlignment="1">
      <alignment horizontal="left"/>
    </xf>
    <xf numFmtId="0" fontId="7" fillId="2" borderId="13" xfId="0" applyFont="1" applyFill="1" applyBorder="1"/>
    <xf numFmtId="0" fontId="7" fillId="2" borderId="14" xfId="0" applyFont="1" applyFill="1" applyBorder="1" applyAlignment="1">
      <alignment horizontal="center"/>
    </xf>
    <xf numFmtId="165" fontId="7" fillId="2" borderId="13" xfId="0" applyNumberFormat="1" applyFont="1" applyFill="1" applyBorder="1" applyAlignment="1">
      <alignment horizontal="center"/>
    </xf>
    <xf numFmtId="9" fontId="7" fillId="2" borderId="14" xfId="0" applyNumberFormat="1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0" xfId="0" applyFont="1" applyFill="1" applyBorder="1"/>
    <xf numFmtId="0" fontId="7" fillId="2" borderId="12" xfId="0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9" fontId="7" fillId="2" borderId="12" xfId="0" applyNumberFormat="1" applyFont="1" applyFill="1" applyBorder="1" applyAlignment="1">
      <alignment horizontal="right"/>
    </xf>
    <xf numFmtId="166" fontId="7" fillId="2" borderId="8" xfId="0" applyNumberFormat="1" applyFont="1" applyFill="1" applyBorder="1" applyAlignment="1">
      <alignment horizontal="right"/>
    </xf>
    <xf numFmtId="166" fontId="6" fillId="3" borderId="32" xfId="2" applyNumberFormat="1" applyFont="1" applyFill="1" applyBorder="1" applyAlignment="1">
      <alignment horizontal="center" vertical="center"/>
    </xf>
    <xf numFmtId="166" fontId="6" fillId="3" borderId="23" xfId="2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49" fontId="3" fillId="4" borderId="2" xfId="0" applyNumberFormat="1" applyFont="1" applyFill="1" applyBorder="1" applyAlignment="1">
      <alignment horizontal="left" vertical="center"/>
    </xf>
    <xf numFmtId="49" fontId="3" fillId="4" borderId="3" xfId="0" applyNumberFormat="1" applyFont="1" applyFill="1" applyBorder="1" applyAlignment="1">
      <alignment horizontal="left" vertical="center"/>
    </xf>
    <xf numFmtId="49" fontId="3" fillId="4" borderId="4" xfId="0" applyNumberFormat="1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/>
    </xf>
  </cellXfs>
  <cellStyles count="3">
    <cellStyle name="Millares 2" xfId="2" xr:uid="{00000000-0005-0000-0000-000000000000}"/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57"/>
  <sheetViews>
    <sheetView tabSelected="1" view="pageBreakPreview" zoomScaleNormal="100" zoomScaleSheetLayoutView="100" workbookViewId="0">
      <selection activeCell="E12" sqref="E12"/>
    </sheetView>
  </sheetViews>
  <sheetFormatPr baseColWidth="10" defaultRowHeight="15" x14ac:dyDescent="0.25"/>
  <cols>
    <col min="1" max="1" width="7.28515625" bestFit="1" customWidth="1"/>
    <col min="2" max="2" width="56.5703125" bestFit="1" customWidth="1"/>
    <col min="3" max="3" width="10.42578125" style="2" bestFit="1" customWidth="1"/>
    <col min="4" max="4" width="13.5703125" style="15" bestFit="1" customWidth="1"/>
    <col min="5" max="5" width="10.85546875" style="1" bestFit="1" customWidth="1"/>
    <col min="6" max="6" width="15.42578125" style="1" bestFit="1" customWidth="1"/>
    <col min="8" max="8" width="13" bestFit="1" customWidth="1"/>
  </cols>
  <sheetData>
    <row r="1" spans="1:6" ht="15" customHeight="1" x14ac:dyDescent="0.25">
      <c r="A1" s="96" t="s">
        <v>14</v>
      </c>
      <c r="B1" s="97"/>
      <c r="C1" s="97"/>
      <c r="D1" s="97"/>
      <c r="E1" s="97"/>
      <c r="F1" s="98"/>
    </row>
    <row r="2" spans="1:6" ht="15.75" customHeight="1" thickBot="1" x14ac:dyDescent="0.3">
      <c r="A2" s="99"/>
      <c r="B2" s="100"/>
      <c r="C2" s="100"/>
      <c r="D2" s="100"/>
      <c r="E2" s="100"/>
      <c r="F2" s="101"/>
    </row>
    <row r="3" spans="1:6" ht="41.25" customHeight="1" thickBot="1" x14ac:dyDescent="0.3">
      <c r="A3" s="91" t="s">
        <v>15</v>
      </c>
      <c r="B3" s="92"/>
      <c r="C3" s="102" t="s">
        <v>74</v>
      </c>
      <c r="D3" s="103"/>
      <c r="E3" s="103"/>
      <c r="F3" s="104"/>
    </row>
    <row r="4" spans="1:6" ht="18.75" thickBot="1" x14ac:dyDescent="0.3">
      <c r="A4" s="91" t="s">
        <v>16</v>
      </c>
      <c r="B4" s="92"/>
      <c r="C4" s="91" t="s">
        <v>63</v>
      </c>
      <c r="D4" s="105"/>
      <c r="E4" s="105"/>
      <c r="F4" s="92"/>
    </row>
    <row r="5" spans="1:6" ht="18.75" thickBot="1" x14ac:dyDescent="0.3">
      <c r="A5" s="91" t="s">
        <v>17</v>
      </c>
      <c r="B5" s="92"/>
      <c r="C5" s="93" t="s">
        <v>71</v>
      </c>
      <c r="D5" s="94"/>
      <c r="E5" s="94"/>
      <c r="F5" s="95"/>
    </row>
    <row r="6" spans="1:6" ht="18.75" thickBot="1" x14ac:dyDescent="0.3">
      <c r="A6" s="16" t="s">
        <v>18</v>
      </c>
      <c r="B6" s="16" t="s">
        <v>19</v>
      </c>
      <c r="C6" s="16" t="s">
        <v>20</v>
      </c>
      <c r="D6" s="17" t="s">
        <v>0</v>
      </c>
      <c r="E6" s="18" t="s">
        <v>21</v>
      </c>
      <c r="F6" s="19" t="s">
        <v>32</v>
      </c>
    </row>
    <row r="7" spans="1:6" ht="16.5" thickBot="1" x14ac:dyDescent="0.3">
      <c r="A7" s="20">
        <v>1</v>
      </c>
      <c r="B7" s="21" t="s">
        <v>31</v>
      </c>
      <c r="C7" s="22"/>
      <c r="D7" s="23"/>
      <c r="E7" s="24"/>
      <c r="F7" s="25"/>
    </row>
    <row r="8" spans="1:6" x14ac:dyDescent="0.25">
      <c r="A8" s="26" t="s">
        <v>30</v>
      </c>
      <c r="B8" s="27" t="s">
        <v>29</v>
      </c>
      <c r="C8" s="28"/>
      <c r="D8" s="29"/>
      <c r="E8" s="30"/>
      <c r="F8" s="31"/>
    </row>
    <row r="9" spans="1:6" x14ac:dyDescent="0.25">
      <c r="A9" s="32" t="s">
        <v>1</v>
      </c>
      <c r="B9" s="33" t="s">
        <v>2</v>
      </c>
      <c r="C9" s="34" t="s">
        <v>3</v>
      </c>
      <c r="D9" s="35">
        <v>1</v>
      </c>
      <c r="E9" s="89" t="s">
        <v>67</v>
      </c>
      <c r="F9" s="90"/>
    </row>
    <row r="10" spans="1:6" x14ac:dyDescent="0.25">
      <c r="A10" s="36" t="s">
        <v>4</v>
      </c>
      <c r="B10" s="37" t="s">
        <v>5</v>
      </c>
      <c r="C10" s="38" t="s">
        <v>6</v>
      </c>
      <c r="D10" s="39">
        <v>1</v>
      </c>
      <c r="E10" s="40"/>
      <c r="F10" s="41">
        <f>+D10*E10</f>
        <v>0</v>
      </c>
    </row>
    <row r="11" spans="1:6" x14ac:dyDescent="0.25">
      <c r="A11" s="36" t="s">
        <v>7</v>
      </c>
      <c r="B11" s="37" t="s">
        <v>8</v>
      </c>
      <c r="C11" s="38" t="s">
        <v>3</v>
      </c>
      <c r="D11" s="39">
        <v>1</v>
      </c>
      <c r="E11" s="89" t="s">
        <v>67</v>
      </c>
      <c r="F11" s="90"/>
    </row>
    <row r="12" spans="1:6" x14ac:dyDescent="0.25">
      <c r="A12" s="36" t="s">
        <v>9</v>
      </c>
      <c r="B12" s="42" t="s">
        <v>10</v>
      </c>
      <c r="C12" s="43" t="s">
        <v>70</v>
      </c>
      <c r="D12" s="44">
        <v>6</v>
      </c>
      <c r="E12" s="40"/>
      <c r="F12" s="41">
        <f>+D12*E12</f>
        <v>0</v>
      </c>
    </row>
    <row r="13" spans="1:6" ht="15.75" thickBot="1" x14ac:dyDescent="0.3">
      <c r="A13" s="45" t="s">
        <v>11</v>
      </c>
      <c r="B13" s="46" t="s">
        <v>12</v>
      </c>
      <c r="C13" s="47" t="s">
        <v>3</v>
      </c>
      <c r="D13" s="48">
        <v>1</v>
      </c>
      <c r="E13" s="89" t="s">
        <v>67</v>
      </c>
      <c r="F13" s="90"/>
    </row>
    <row r="14" spans="1:6" ht="16.5" thickBot="1" x14ac:dyDescent="0.3">
      <c r="A14" s="20">
        <v>2</v>
      </c>
      <c r="B14" s="49" t="s">
        <v>38</v>
      </c>
      <c r="C14" s="22"/>
      <c r="D14" s="23"/>
      <c r="E14" s="24"/>
      <c r="F14" s="25"/>
    </row>
    <row r="15" spans="1:6" x14ac:dyDescent="0.25">
      <c r="A15" s="32" t="s">
        <v>40</v>
      </c>
      <c r="B15" s="33" t="s">
        <v>50</v>
      </c>
      <c r="C15" s="34" t="s">
        <v>36</v>
      </c>
      <c r="D15" s="35">
        <f>D18</f>
        <v>37.799999999999997</v>
      </c>
      <c r="E15" s="50"/>
      <c r="F15" s="41">
        <f t="shared" ref="F15:F21" si="0">+D15*E15</f>
        <v>0</v>
      </c>
    </row>
    <row r="16" spans="1:6" x14ac:dyDescent="0.25">
      <c r="A16" s="32" t="s">
        <v>41</v>
      </c>
      <c r="B16" s="33" t="s">
        <v>51</v>
      </c>
      <c r="C16" s="34" t="s">
        <v>36</v>
      </c>
      <c r="D16" s="35">
        <v>20</v>
      </c>
      <c r="E16" s="51"/>
      <c r="F16" s="41">
        <f t="shared" si="0"/>
        <v>0</v>
      </c>
    </row>
    <row r="17" spans="1:6" ht="15" customHeight="1" x14ac:dyDescent="0.25">
      <c r="A17" s="32" t="s">
        <v>42</v>
      </c>
      <c r="B17" s="33" t="s">
        <v>52</v>
      </c>
      <c r="C17" s="34" t="s">
        <v>34</v>
      </c>
      <c r="D17" s="35">
        <v>86.8</v>
      </c>
      <c r="E17" s="52"/>
      <c r="F17" s="41">
        <f t="shared" si="0"/>
        <v>0</v>
      </c>
    </row>
    <row r="18" spans="1:6" x14ac:dyDescent="0.25">
      <c r="A18" s="53" t="s">
        <v>43</v>
      </c>
      <c r="B18" s="54" t="s">
        <v>48</v>
      </c>
      <c r="C18" s="28" t="s">
        <v>36</v>
      </c>
      <c r="D18" s="29">
        <v>37.799999999999997</v>
      </c>
      <c r="E18" s="55"/>
      <c r="F18" s="41">
        <f t="shared" si="0"/>
        <v>0</v>
      </c>
    </row>
    <row r="19" spans="1:6" ht="15.75" thickBot="1" x14ac:dyDescent="0.3">
      <c r="A19" s="53" t="s">
        <v>44</v>
      </c>
      <c r="B19" s="56" t="s">
        <v>69</v>
      </c>
      <c r="C19" s="28" t="s">
        <v>34</v>
      </c>
      <c r="D19" s="29">
        <f>D17</f>
        <v>86.8</v>
      </c>
      <c r="E19" s="50"/>
      <c r="F19" s="41">
        <f t="shared" si="0"/>
        <v>0</v>
      </c>
    </row>
    <row r="20" spans="1:6" ht="16.5" thickBot="1" x14ac:dyDescent="0.3">
      <c r="A20" s="20">
        <v>3</v>
      </c>
      <c r="B20" s="49" t="s">
        <v>66</v>
      </c>
      <c r="C20" s="22"/>
      <c r="D20" s="23"/>
      <c r="E20" s="24"/>
      <c r="F20" s="25"/>
    </row>
    <row r="21" spans="1:6" ht="15.75" thickBot="1" x14ac:dyDescent="0.3">
      <c r="A21" s="32" t="s">
        <v>45</v>
      </c>
      <c r="B21" s="33" t="s">
        <v>64</v>
      </c>
      <c r="C21" s="34" t="s">
        <v>36</v>
      </c>
      <c r="D21" s="35">
        <v>50</v>
      </c>
      <c r="E21" s="50"/>
      <c r="F21" s="41">
        <f t="shared" si="0"/>
        <v>0</v>
      </c>
    </row>
    <row r="22" spans="1:6" ht="16.5" thickBot="1" x14ac:dyDescent="0.3">
      <c r="A22" s="20">
        <v>4</v>
      </c>
      <c r="B22" s="57" t="s">
        <v>33</v>
      </c>
      <c r="C22" s="22"/>
      <c r="D22" s="23"/>
      <c r="E22" s="24"/>
      <c r="F22" s="25"/>
    </row>
    <row r="23" spans="1:6" ht="15.75" x14ac:dyDescent="0.25">
      <c r="A23" s="58" t="s">
        <v>46</v>
      </c>
      <c r="B23" s="59" t="s">
        <v>39</v>
      </c>
      <c r="C23" s="60"/>
      <c r="D23" s="61"/>
      <c r="E23" s="62"/>
      <c r="F23" s="63"/>
    </row>
    <row r="24" spans="1:6" x14ac:dyDescent="0.25">
      <c r="A24" s="32" t="s">
        <v>53</v>
      </c>
      <c r="B24" s="64" t="s">
        <v>73</v>
      </c>
      <c r="C24" s="65" t="s">
        <v>34</v>
      </c>
      <c r="D24" s="66">
        <f>D25+D26+D27+D28</f>
        <v>187.89999999999998</v>
      </c>
      <c r="E24" s="50"/>
      <c r="F24" s="41">
        <f t="shared" ref="F24" si="1">+D24*E24</f>
        <v>0</v>
      </c>
    </row>
    <row r="25" spans="1:6" x14ac:dyDescent="0.25">
      <c r="A25" s="32" t="s">
        <v>54</v>
      </c>
      <c r="B25" s="64" t="s">
        <v>61</v>
      </c>
      <c r="C25" s="65" t="s">
        <v>34</v>
      </c>
      <c r="D25" s="66">
        <v>42.8</v>
      </c>
      <c r="E25" s="50"/>
      <c r="F25" s="41">
        <f t="shared" ref="F25:F28" si="2">+D25*E25</f>
        <v>0</v>
      </c>
    </row>
    <row r="26" spans="1:6" x14ac:dyDescent="0.25">
      <c r="A26" s="32" t="s">
        <v>55</v>
      </c>
      <c r="B26" s="64" t="s">
        <v>68</v>
      </c>
      <c r="C26" s="65" t="s">
        <v>34</v>
      </c>
      <c r="D26" s="66">
        <f>(3.7*2)+(3.2*8)</f>
        <v>33</v>
      </c>
      <c r="E26" s="50"/>
      <c r="F26" s="41">
        <f t="shared" si="2"/>
        <v>0</v>
      </c>
    </row>
    <row r="27" spans="1:6" x14ac:dyDescent="0.25">
      <c r="A27" s="32" t="s">
        <v>56</v>
      </c>
      <c r="B27" s="67" t="s">
        <v>62</v>
      </c>
      <c r="C27" s="28" t="s">
        <v>34</v>
      </c>
      <c r="D27" s="29">
        <v>74.3</v>
      </c>
      <c r="E27" s="50"/>
      <c r="F27" s="41">
        <f t="shared" si="2"/>
        <v>0</v>
      </c>
    </row>
    <row r="28" spans="1:6" ht="15.75" thickBot="1" x14ac:dyDescent="0.3">
      <c r="A28" s="32" t="s">
        <v>72</v>
      </c>
      <c r="B28" s="64" t="s">
        <v>60</v>
      </c>
      <c r="C28" s="65" t="s">
        <v>34</v>
      </c>
      <c r="D28" s="66">
        <f>D18</f>
        <v>37.799999999999997</v>
      </c>
      <c r="E28" s="50"/>
      <c r="F28" s="41">
        <f t="shared" si="2"/>
        <v>0</v>
      </c>
    </row>
    <row r="29" spans="1:6" ht="16.5" thickBot="1" x14ac:dyDescent="0.3">
      <c r="A29" s="20">
        <v>5</v>
      </c>
      <c r="B29" s="49" t="s">
        <v>37</v>
      </c>
      <c r="C29" s="22"/>
      <c r="D29" s="23"/>
      <c r="E29" s="24"/>
      <c r="F29" s="25"/>
    </row>
    <row r="30" spans="1:6" x14ac:dyDescent="0.25">
      <c r="A30" s="32" t="s">
        <v>47</v>
      </c>
      <c r="B30" s="33" t="s">
        <v>57</v>
      </c>
      <c r="C30" s="65" t="s">
        <v>34</v>
      </c>
      <c r="D30" s="66">
        <v>10.199999999999999</v>
      </c>
      <c r="E30" s="68"/>
      <c r="F30" s="41">
        <f t="shared" ref="F30:F32" si="3">+D30*E30</f>
        <v>0</v>
      </c>
    </row>
    <row r="31" spans="1:6" x14ac:dyDescent="0.25">
      <c r="A31" s="32" t="s">
        <v>58</v>
      </c>
      <c r="B31" s="33" t="s">
        <v>65</v>
      </c>
      <c r="C31" s="65" t="s">
        <v>35</v>
      </c>
      <c r="D31" s="66">
        <v>3</v>
      </c>
      <c r="E31" s="68"/>
      <c r="F31" s="41">
        <f t="shared" si="3"/>
        <v>0</v>
      </c>
    </row>
    <row r="32" spans="1:6" ht="15.75" thickBot="1" x14ac:dyDescent="0.3">
      <c r="A32" s="32" t="s">
        <v>59</v>
      </c>
      <c r="B32" s="54" t="s">
        <v>49</v>
      </c>
      <c r="C32" s="69" t="s">
        <v>35</v>
      </c>
      <c r="D32" s="70">
        <v>3</v>
      </c>
      <c r="E32" s="68"/>
      <c r="F32" s="41">
        <f t="shared" si="3"/>
        <v>0</v>
      </c>
    </row>
    <row r="33" spans="1:6" ht="16.5" thickBot="1" x14ac:dyDescent="0.3">
      <c r="A33" s="71"/>
      <c r="B33" s="8" t="s">
        <v>22</v>
      </c>
      <c r="C33" s="12"/>
      <c r="D33" s="13"/>
      <c r="E33" s="9"/>
      <c r="F33" s="10">
        <f>ROUNDUP((SUM(F8:F32)),0)</f>
        <v>0</v>
      </c>
    </row>
    <row r="34" spans="1:6" ht="15.75" x14ac:dyDescent="0.25">
      <c r="A34" s="72" t="s">
        <v>23</v>
      </c>
      <c r="B34" s="73" t="s">
        <v>24</v>
      </c>
      <c r="C34" s="74"/>
      <c r="D34" s="75"/>
      <c r="E34" s="76">
        <v>0.1</v>
      </c>
      <c r="F34" s="77">
        <f>ROUNDUP((F33*0.1),0)</f>
        <v>0</v>
      </c>
    </row>
    <row r="35" spans="1:6" ht="16.5" thickBot="1" x14ac:dyDescent="0.3">
      <c r="A35" s="78" t="s">
        <v>25</v>
      </c>
      <c r="B35" s="79" t="s">
        <v>26</v>
      </c>
      <c r="C35" s="80"/>
      <c r="D35" s="81"/>
      <c r="E35" s="82">
        <v>0.15</v>
      </c>
      <c r="F35" s="77">
        <f>ROUNDUP((F33*0.15),0)</f>
        <v>0</v>
      </c>
    </row>
    <row r="36" spans="1:6" ht="16.5" thickBot="1" x14ac:dyDescent="0.3">
      <c r="A36" s="71"/>
      <c r="B36" s="3" t="s">
        <v>27</v>
      </c>
      <c r="C36" s="4"/>
      <c r="D36" s="14"/>
      <c r="E36" s="7"/>
      <c r="F36" s="5">
        <f>ROUNDUP((F35+F34+F33),0)</f>
        <v>0</v>
      </c>
    </row>
    <row r="37" spans="1:6" ht="16.5" thickBot="1" x14ac:dyDescent="0.3">
      <c r="A37" s="83"/>
      <c r="B37" s="84" t="s">
        <v>28</v>
      </c>
      <c r="C37" s="85"/>
      <c r="D37" s="86"/>
      <c r="E37" s="87">
        <v>0.19</v>
      </c>
      <c r="F37" s="88">
        <f>ROUNDUP(E37*F36,0)</f>
        <v>0</v>
      </c>
    </row>
    <row r="38" spans="1:6" ht="16.5" thickBot="1" x14ac:dyDescent="0.3">
      <c r="A38" s="71"/>
      <c r="B38" s="3" t="s">
        <v>13</v>
      </c>
      <c r="C38" s="4"/>
      <c r="D38" s="14"/>
      <c r="E38" s="6"/>
      <c r="F38" s="5">
        <f>ROUNDUP((F36+F37),0)</f>
        <v>0</v>
      </c>
    </row>
    <row r="57" spans="3:8" x14ac:dyDescent="0.25">
      <c r="C57"/>
      <c r="D57"/>
      <c r="E57"/>
      <c r="F57"/>
      <c r="H57" s="11"/>
    </row>
  </sheetData>
  <mergeCells count="10">
    <mergeCell ref="A1:F2"/>
    <mergeCell ref="A3:B3"/>
    <mergeCell ref="C3:F3"/>
    <mergeCell ref="A4:B4"/>
    <mergeCell ref="C4:F4"/>
    <mergeCell ref="E9:F9"/>
    <mergeCell ref="E11:F11"/>
    <mergeCell ref="E13:F13"/>
    <mergeCell ref="A5:B5"/>
    <mergeCell ref="C5:F5"/>
  </mergeCells>
  <pageMargins left="0.7" right="0.7" top="0.75" bottom="0.75" header="0.3" footer="0.3"/>
  <pageSetup paperSize="127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PPTO EMERGENCIA AGUAS BUENAS</vt:lpstr>
      <vt:lpstr>'PPTO EMERGENCIA AGUAS BUENAS'!Área_de_impresión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Infraestructura 03</cp:lastModifiedBy>
  <cp:lastPrinted>2022-06-08T14:23:31Z</cp:lastPrinted>
  <dcterms:created xsi:type="dcterms:W3CDTF">2021-07-05T18:53:04Z</dcterms:created>
  <dcterms:modified xsi:type="dcterms:W3CDTF">2022-10-21T19:16:00Z</dcterms:modified>
</cp:coreProperties>
</file>